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OG\WORK 2022\00 Customer Care\03 Orderbook\02 Price Lists\2023\"/>
    </mc:Choice>
  </mc:AlternateContent>
  <xr:revisionPtr revIDLastSave="0" documentId="13_ncr:1_{4E8CE4E8-10BB-4385-9554-44B44928EC41}" xr6:coauthVersionLast="47" xr6:coauthVersionMax="47" xr10:uidLastSave="{00000000-0000-0000-0000-000000000000}"/>
  <workbookProtection workbookAlgorithmName="SHA-512" workbookHashValue="8pWY8NeEUCwwiFYWSXspO9xhLzXHuei0on+LpStG23G2THSxzyHB5uEyBoAFH+H22aPmc8hXr91T+jXtzyOyTA==" workbookSaltValue="tflF935tGaBrciIZYXnNXA==" workbookSpinCount="100000" lockStructure="1"/>
  <bookViews>
    <workbookView xWindow="38280" yWindow="-120" windowWidth="29040" windowHeight="15720" activeTab="1" xr2:uid="{00000000-000D-0000-FFFF-FFFF00000000}"/>
  </bookViews>
  <sheets>
    <sheet name="Description F2 " sheetId="16" r:id="rId1"/>
    <sheet name="Prices and Availability F2" sheetId="12" r:id="rId2"/>
    <sheet name="Rev." sheetId="17" r:id="rId3"/>
    <sheet name="F2 UL" sheetId="22" state="hidden" r:id="rId4"/>
    <sheet name="F2 CS23 VFR" sheetId="18" state="hidden" r:id="rId5"/>
    <sheet name="F2 CS23 IFR)" sheetId="19" state="hidden" r:id="rId6"/>
    <sheet name="Spec comp" sheetId="20" state="hidden" r:id="rId7"/>
    <sheet name="historic" sheetId="21" state="hidden" r:id="rId8"/>
  </sheets>
  <definedNames>
    <definedName name="_xlnm.Print_Titles" localSheetId="0">'Description F2 '!$1:$1</definedName>
    <definedName name="_xlnm.Print_Titles" localSheetId="1">'Prices and Availability F2'!$2:$2</definedName>
    <definedName name="_xlnm.Print_Area" localSheetId="0">'Description F2 '!$A$1:$D$382</definedName>
    <definedName name="_xlnm.Print_Area" localSheetId="5">'F2 CS23 IFR)'!$A$1:$F$91</definedName>
    <definedName name="_xlnm.Print_Area" localSheetId="4">'F2 CS23 VFR'!$A$1:$F$91</definedName>
    <definedName name="_xlnm.Print_Area" localSheetId="3">'F2 UL'!$A$1:$F$90</definedName>
    <definedName name="_xlnm.Print_Area" localSheetId="1">'Prices and Availability F2'!$A$1:$H$83</definedName>
  </definedNames>
  <calcPr calcId="191029"/>
</workbook>
</file>

<file path=xl/calcChain.xml><?xml version="1.0" encoding="utf-8"?>
<calcChain xmlns="http://schemas.openxmlformats.org/spreadsheetml/2006/main">
  <c r="D276" i="16" l="1"/>
  <c r="D274" i="16"/>
  <c r="D5" i="12"/>
  <c r="B273" i="16" l="1"/>
  <c r="D273" i="16"/>
  <c r="B274" i="16"/>
  <c r="C274" i="16"/>
  <c r="B4" i="16"/>
  <c r="D254" i="16" l="1"/>
  <c r="B254" i="16"/>
  <c r="A254" i="16"/>
  <c r="D250" i="16"/>
  <c r="B276" i="16"/>
  <c r="B272" i="16"/>
  <c r="B271" i="16"/>
  <c r="B269" i="16"/>
  <c r="B260" i="16"/>
  <c r="B264" i="16"/>
  <c r="B256" i="16"/>
  <c r="B250" i="16"/>
  <c r="C276" i="16"/>
  <c r="A45" i="12"/>
  <c r="C45" i="12"/>
  <c r="B324" i="16"/>
  <c r="B326" i="16"/>
  <c r="C33" i="12"/>
  <c r="D281" i="16" l="1"/>
  <c r="B281" i="16"/>
  <c r="D359" i="16"/>
  <c r="B359" i="16"/>
  <c r="C357" i="16"/>
  <c r="B357" i="16"/>
  <c r="C359" i="16"/>
  <c r="D357" i="16"/>
  <c r="E86" i="22"/>
  <c r="E89" i="22" s="1"/>
  <c r="D86" i="22"/>
  <c r="D89" i="22" s="1"/>
  <c r="D26" i="20"/>
  <c r="D27" i="20" s="1"/>
  <c r="C26" i="20"/>
  <c r="D25" i="20"/>
  <c r="C25" i="20"/>
  <c r="C27" i="20" s="1"/>
  <c r="E87" i="19"/>
  <c r="E90" i="19" s="1"/>
  <c r="D87" i="19"/>
  <c r="D90" i="19" s="1"/>
  <c r="E87" i="18"/>
  <c r="E90" i="18" s="1"/>
  <c r="D87" i="18"/>
  <c r="D90" i="18" s="1"/>
  <c r="D28" i="20" l="1"/>
  <c r="D82" i="12"/>
  <c r="D382" i="16"/>
  <c r="D381" i="16"/>
  <c r="D380" i="16"/>
  <c r="D379" i="16"/>
  <c r="D378" i="16"/>
  <c r="D377" i="16"/>
  <c r="D376" i="16"/>
  <c r="D375" i="16"/>
  <c r="D374" i="16"/>
  <c r="D373" i="16"/>
  <c r="D372" i="16"/>
  <c r="D371" i="16"/>
  <c r="D370" i="16"/>
  <c r="D368" i="16"/>
  <c r="D367" i="16"/>
  <c r="D365" i="16"/>
  <c r="D361" i="16"/>
  <c r="D355" i="16"/>
  <c r="D353" i="16"/>
  <c r="D351" i="16"/>
  <c r="D350" i="16"/>
  <c r="D349" i="16"/>
  <c r="D345" i="16"/>
  <c r="D341" i="16"/>
  <c r="D338" i="16"/>
  <c r="D334" i="16"/>
  <c r="D326" i="16"/>
  <c r="D321" i="16"/>
  <c r="D317" i="16"/>
  <c r="D315" i="16"/>
  <c r="D314" i="16"/>
  <c r="D312" i="16"/>
  <c r="D311" i="16"/>
  <c r="D305" i="16"/>
  <c r="D304" i="16"/>
  <c r="D303" i="16"/>
  <c r="D301" i="16"/>
  <c r="D299" i="16"/>
  <c r="D297" i="16"/>
  <c r="D295" i="16"/>
  <c r="D294" i="16"/>
  <c r="D292" i="16"/>
  <c r="D290" i="16"/>
  <c r="D289" i="16"/>
  <c r="D288" i="16"/>
  <c r="D286" i="16"/>
  <c r="D285" i="16"/>
  <c r="D283" i="16"/>
  <c r="D279" i="16"/>
  <c r="D272" i="16"/>
  <c r="D271" i="16"/>
  <c r="D269" i="16"/>
  <c r="D264" i="16"/>
  <c r="D260" i="16"/>
  <c r="D256" i="16"/>
  <c r="D249" i="16"/>
  <c r="D159" i="16"/>
  <c r="D74" i="16"/>
  <c r="D4" i="16"/>
  <c r="B382" i="16"/>
  <c r="B381" i="16"/>
  <c r="B380" i="16"/>
  <c r="B379" i="16"/>
  <c r="B378" i="16"/>
  <c r="B377" i="16"/>
  <c r="B376" i="16"/>
  <c r="B375" i="16"/>
  <c r="B374" i="16"/>
  <c r="B373" i="16"/>
  <c r="B372" i="16"/>
  <c r="B371" i="16"/>
  <c r="B370" i="16"/>
  <c r="B368" i="16"/>
  <c r="B367" i="16"/>
  <c r="B365" i="16"/>
  <c r="B361" i="16"/>
  <c r="B355" i="16"/>
  <c r="B353" i="16"/>
  <c r="B351" i="16"/>
  <c r="B350" i="16"/>
  <c r="B349" i="16"/>
  <c r="B345" i="16"/>
  <c r="B341" i="16"/>
  <c r="B338" i="16"/>
  <c r="B334" i="16"/>
  <c r="B321" i="16"/>
  <c r="B317" i="16"/>
  <c r="B315" i="16"/>
  <c r="B314" i="16"/>
  <c r="B312" i="16"/>
  <c r="B311" i="16"/>
  <c r="B305" i="16"/>
  <c r="B304" i="16"/>
  <c r="B303" i="16"/>
  <c r="B301" i="16"/>
  <c r="B299" i="16"/>
  <c r="B297" i="16"/>
  <c r="B295" i="16"/>
  <c r="B294" i="16"/>
  <c r="B292" i="16"/>
  <c r="B290" i="16"/>
  <c r="B289" i="16"/>
  <c r="B288" i="16"/>
  <c r="B286" i="16"/>
  <c r="B285" i="16"/>
  <c r="B283" i="16"/>
  <c r="B279" i="16"/>
  <c r="B249" i="16"/>
  <c r="B159" i="16"/>
  <c r="B74" i="16"/>
  <c r="A371" i="16" l="1"/>
  <c r="C36" i="12"/>
  <c r="C38" i="12"/>
  <c r="C28" i="12"/>
  <c r="C27" i="12"/>
  <c r="C26" i="12"/>
  <c r="C16" i="12"/>
  <c r="C18" i="12"/>
  <c r="C17" i="12"/>
  <c r="C35" i="12"/>
  <c r="C8" i="12"/>
  <c r="C41" i="12"/>
  <c r="C47" i="12"/>
  <c r="C44" i="12"/>
  <c r="C43" i="12"/>
  <c r="C42" i="12"/>
  <c r="C40" i="12"/>
  <c r="C39" i="12"/>
  <c r="C37" i="12"/>
  <c r="C34" i="12"/>
  <c r="C32" i="12"/>
  <c r="C31" i="12"/>
  <c r="C30" i="12"/>
  <c r="C29" i="12"/>
  <c r="C24" i="12"/>
  <c r="C15" i="12" l="1"/>
  <c r="C82" i="12" s="1"/>
  <c r="C14" i="12"/>
  <c r="C353" i="16" l="1"/>
  <c r="C355" i="16"/>
  <c r="A370"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tc={16A9B0F9-84B1-48A0-99D5-F4F14BBB4A9E}</author>
  </authors>
  <commentList>
    <comment ref="A28" authorId="0" shapeId="0" xr:uid="{16A9B0F9-84B1-48A0-99D5-F4F14BBB4A9E}">
      <text>
        <r>
          <rPr>
            <sz val="10"/>
            <rFont val="Arial"/>
            <family val="2"/>
            <charset val="204"/>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included or not must be mandatory</t>
        </r>
      </text>
    </comment>
  </commentList>
</comments>
</file>

<file path=xl/sharedStrings.xml><?xml version="1.0" encoding="utf-8"?>
<sst xmlns="http://schemas.openxmlformats.org/spreadsheetml/2006/main" count="1242" uniqueCount="439">
  <si>
    <t>Description</t>
  </si>
  <si>
    <t>Order
Number</t>
  </si>
  <si>
    <t>Weight
[kg]</t>
  </si>
  <si>
    <r>
      <t xml:space="preserve">Price €
</t>
    </r>
    <r>
      <rPr>
        <b/>
        <i/>
        <u val="singleAccounting"/>
        <sz val="10"/>
        <rFont val="Arial"/>
        <family val="2"/>
      </rPr>
      <t xml:space="preserve">excl. </t>
    </r>
    <r>
      <rPr>
        <b/>
        <sz val="10"/>
        <rFont val="Arial"/>
        <family val="2"/>
      </rPr>
      <t>VAT</t>
    </r>
  </si>
  <si>
    <t>Platforms</t>
  </si>
  <si>
    <t>Fuselage made from preimpregnated carbon fibre for superior strength to weight characteristics considering 650kg design MTOM</t>
  </si>
  <si>
    <t xml:space="preserve">One piece wing with DLE outer wing optimized for spin resistance                                 </t>
  </si>
  <si>
    <t xml:space="preserve">Removable Drag reducing sculpted Winglets                                                     </t>
  </si>
  <si>
    <t>Tail Section with improved Response and in Flight Stability</t>
  </si>
  <si>
    <t>One-piece panoramic windshield (Aeronautical Plexiglass), door windows, green tinted, rear side windows to improve oversight</t>
  </si>
  <si>
    <t xml:space="preserve">Durable urethane exterior paint in white with a choice of colorful graphic decals </t>
  </si>
  <si>
    <t>Aerodinamically contoured composite single beam main landing gear with superior damping characterictics and long wheelbase</t>
  </si>
  <si>
    <t>Main wheels with hydraulic disk brakes, parking brake function</t>
  </si>
  <si>
    <t>Steerable front wheel with elastomer shock absorbers</t>
  </si>
  <si>
    <t>Wheelpants and landing gear fairings on main wheels, combined wheelpant and leg fairing on nose wheel</t>
  </si>
  <si>
    <t>Tie-down points on wing and tail</t>
  </si>
  <si>
    <t>Interior</t>
  </si>
  <si>
    <t xml:space="preserve">Spacious ‘extra-large’ cabin </t>
  </si>
  <si>
    <t xml:space="preserve">3-point safety belts for each seat with inertial reel        </t>
  </si>
  <si>
    <t>Cavernous luggage compartment behind the seats with up to 50kg / 800 Liters capacity, accessible through cabin</t>
  </si>
  <si>
    <t>Baggage tie-down hooks in the luggage compartment with baggage net</t>
  </si>
  <si>
    <t xml:space="preserve">Modern heating/fresh air system with distribution in cockpit through two air nozzles in the instrument console and air nozzles in the footwell, 
Heat exchanger with water cooling circuit or exhaust heat exchanger depending on alternator </t>
  </si>
  <si>
    <t xml:space="preserve">Windshield ventilation </t>
  </si>
  <si>
    <t xml:space="preserve">Large LED Landing Light </t>
  </si>
  <si>
    <t>Two tone cabin interior paint, structured surface, high abrasion resistance</t>
  </si>
  <si>
    <t>Convenient accessory pocket on each door</t>
  </si>
  <si>
    <t>Deflectable sun visors</t>
  </si>
  <si>
    <t>Fire Extinguisher</t>
  </si>
  <si>
    <t>Avionics</t>
  </si>
  <si>
    <t>Equipment installed in large instrument console with 1 main panel and one lower panel, provided with the following avionics, instrumentation and functionality:</t>
  </si>
  <si>
    <t>Single 10.6-inch Touch Display Garmin G3X GDU460 (LH side) with EFIS and EMS functionality</t>
  </si>
  <si>
    <t>Native infrared touchscreen interface seamlessly blends with familiar buttons and knobs</t>
  </si>
  <si>
    <t>Garmin AOA GAP 26 Heated Pitot L Tube</t>
  </si>
  <si>
    <t>Radio Garmin GTR 225A (center)</t>
  </si>
  <si>
    <t>Intercom Garmin GMA 245 (center) with Bluetooth function</t>
  </si>
  <si>
    <t>Magnetometer GMU11</t>
  </si>
  <si>
    <t xml:space="preserve">Control stick handles ergonomically shaped, with control buttons for Radio, Autopilot and stabilizer trim </t>
  </si>
  <si>
    <t>Easy accessible fuse and breaker panel on instrument console</t>
  </si>
  <si>
    <t>12V auxiliary power connector in cockpit</t>
  </si>
  <si>
    <t>USB Socket installed to the instrument panel</t>
  </si>
  <si>
    <t>Altitude encoder GAE12</t>
  </si>
  <si>
    <t>Engine/Systems Interface Box GEA24</t>
  </si>
  <si>
    <t>ADAHRS GSU25</t>
  </si>
  <si>
    <t>OAT sensor GTP58</t>
  </si>
  <si>
    <t>Propulsion System</t>
  </si>
  <si>
    <t>Rotax engine warranty</t>
  </si>
  <si>
    <t>Slipper Clutch as protection against shock loading of engine by ground contact of propeller</t>
  </si>
  <si>
    <t xml:space="preserve">Single lever throttle and brake system                 </t>
  </si>
  <si>
    <t xml:space="preserve">Aerodynamic optimized cooler ducts </t>
  </si>
  <si>
    <t>Oil and water thermostat installed to the cooling circuits</t>
  </si>
  <si>
    <t>Optimised engine shock mounts with significant vibration damping</t>
  </si>
  <si>
    <t xml:space="preserve">Titanium firewall with soundproofing     </t>
  </si>
  <si>
    <t>Stainless steel exhaust system</t>
  </si>
  <si>
    <t xml:space="preserve">12V/ 16Ah Lithium battery with management system </t>
  </si>
  <si>
    <t xml:space="preserve">No touch fuel system with electric fuel gauges and low level warning                                                                                  </t>
  </si>
  <si>
    <t>Systems</t>
  </si>
  <si>
    <t>Dual controls, conventional, three-axis</t>
  </si>
  <si>
    <t>Electric flap control with indicator and pre-selector switch</t>
  </si>
  <si>
    <t>Electric Elevator Trim for convinient fine adjustment with control knob installed to control stick</t>
  </si>
  <si>
    <t>Ground adjustable trim tabs on rudder and aileron</t>
  </si>
  <si>
    <t>Documents</t>
  </si>
  <si>
    <t>Pilot Operation Handbook,Maintenance Manual Airplane&amp;Engine Logbook in English</t>
  </si>
  <si>
    <t>Environmental Impact</t>
  </si>
  <si>
    <t>CO2 Compensation until first TBO</t>
  </si>
  <si>
    <t>Mechanic compass C 2300</t>
  </si>
  <si>
    <t>Dual 10.6-inch Touch Display Garmin G3X GDU460 with EFIS and EMS functionality</t>
  </si>
  <si>
    <t>L-3 Avionics WX500 Stormscope Detection System</t>
  </si>
  <si>
    <t>AIRFRAME OPTIONS</t>
  </si>
  <si>
    <t>Two tone brown-anthracite cabin interior paint, structured surface, high abrasion resistance</t>
  </si>
  <si>
    <t>Comfortable sport seats with backrest with Confor-foam padding and light brown leather covers</t>
  </si>
  <si>
    <t>Anthracite mini floor carpets</t>
  </si>
  <si>
    <t>Two tone grey-anthracite cabin interior paint, structured surface, high abrasion resistance</t>
  </si>
  <si>
    <t>Comfortable sport seats with backrest with Confor-foam padding and black-anthracite leather covers</t>
  </si>
  <si>
    <t>Modification of variable pitch hub for electric actuation</t>
  </si>
  <si>
    <t>Implementation of fast speed electric actuator</t>
  </si>
  <si>
    <t>CAN-RPM Rotax 912iS RPM Adapter to convert RPM signal for Controller</t>
  </si>
  <si>
    <t>Constant speed controller, 2 ¼”, installed to the instrument panel</t>
  </si>
  <si>
    <t>Large LED Landing Light</t>
  </si>
  <si>
    <t>Large LED landing light on the lower engine cowl</t>
  </si>
  <si>
    <t>2x Bose A20 Bluetooth Headset  includes Lemo plugs</t>
  </si>
  <si>
    <t>LEMO plug to powered Bose headset added to the wiring</t>
  </si>
  <si>
    <t xml:space="preserve">2nd Large 10.6-inch Touch Display Garmin G3X </t>
  </si>
  <si>
    <t>GDU460 unit installed to the RH side of instrument console</t>
  </si>
  <si>
    <t xml:space="preserve">Upgrade Transponder Garmin GTX345 with ADSB in/out </t>
  </si>
  <si>
    <t>upgrade to GTX345  instead of GTX335</t>
  </si>
  <si>
    <t>Upgrade Transponder Garmin GTX345R with ADSB in/out  with GTN750 or GTN 650 only</t>
  </si>
  <si>
    <t>Garmin GTN 750Xi Touchscreen</t>
  </si>
  <si>
    <t>Garmin GTN 650Xi Touchscreen</t>
  </si>
  <si>
    <t>4.9” touch display with faster zooming, panning and map rendering on the display.</t>
  </si>
  <si>
    <t>Additional Garmin GNC 255A to already installed GTR 225A (second GNC 255A can not added instead of standard GTR 225A)</t>
  </si>
  <si>
    <t>Garmin GPS 175</t>
  </si>
  <si>
    <t>Slim, all-in-one 4.8" touchscreen GPS navigator,wirelessly transfer flight plans and stream weather, traffic, GPS position and backup attitude via built-in Connext® technology.</t>
  </si>
  <si>
    <t>Upgrade Intercom Garmin GMA345 with Bluetooth function</t>
  </si>
  <si>
    <t>upgrade to GMA 345 instead of GMA245</t>
  </si>
  <si>
    <t>Traffic Monitoring System AT-1 (n/a in US)</t>
  </si>
  <si>
    <t>Traffic Monitoring Function  - provides independent traffic information on the G3X display(s) monitoring ADSB, Mode S and FLARM Data</t>
  </si>
  <si>
    <t>Analog Backup Instrumentation</t>
  </si>
  <si>
    <t>Kannad Integra 406 AF-Compact, ELT 406 MHz with remote control</t>
  </si>
  <si>
    <t>Large LED landing light on the lower engine cowl (same as option #30101)</t>
  </si>
  <si>
    <t>Cabin light installed to cabin ceiling</t>
  </si>
  <si>
    <t>UMA Light strip for center panel and throttlebox</t>
  </si>
  <si>
    <t>All instruments illuminated</t>
  </si>
  <si>
    <t>Illumination brightness continuously variable</t>
  </si>
  <si>
    <t>Pitot / AOA probe Heated</t>
  </si>
  <si>
    <t>Heated probe with power switch and circuit breaker, Installation instead of standard pitot probe</t>
  </si>
  <si>
    <t>Garmin Flight Stream 510</t>
  </si>
  <si>
    <t>KN 63 Remote Mount DME</t>
  </si>
  <si>
    <t xml:space="preserve">The TSO'd KN 63 is a complete 100 watt, 200-channel remote DME system utilizing Large Scale Integrated (LSI) circuit technology. </t>
  </si>
  <si>
    <t>Displays lightning in 25, 50, 100 and 200 nmi ranges</t>
  </si>
  <si>
    <t>360-degree view or 120-degree forward looking</t>
  </si>
  <si>
    <t>Integrates with SkyWatch Collision Avoidance Systems</t>
  </si>
  <si>
    <t>Second (additional) Battery ETX 900V</t>
  </si>
  <si>
    <t xml:space="preserve">ETX battery series is fully protected by an integrated battery management system (BMS) that protects the cell’s from over discharge, over charge, short circuit, temperature, plus cell balancing to ensure charge levels are equal. </t>
  </si>
  <si>
    <t>ETX Hundred series aircraft batteries have redundant electronic circuits and battery fault indication.</t>
  </si>
  <si>
    <t>Integrates with G3X Touch flight displays</t>
  </si>
  <si>
    <t>2 Axis pitch+roll configuration with GSA 28 “smart” servos</t>
  </si>
  <si>
    <t>Control panel with intuitive control wheels for easier pitch, vertical speed and airspeed adjustments, as well as altitude and heading selection</t>
  </si>
  <si>
    <t>Advanced LVL mode button, which commands the autopilot to help restore the aircraft to straight-and-level flight</t>
  </si>
  <si>
    <t>Includes Garmin ESP-X™ (Electronic Stability and Protection), which provides assistance in maintaining stable flight while hand-flying the aircraft</t>
  </si>
  <si>
    <t>Adds overspeed and underspeed protection to automatically increase or decrease pitch attitude when aircraft exceeds built-in parameters while the autopilot is engaged or hand-flying</t>
  </si>
  <si>
    <t>ACCESSORIES</t>
  </si>
  <si>
    <t>Standard Cover for Cabin and Cowling</t>
  </si>
  <si>
    <t xml:space="preserve"> -</t>
  </si>
  <si>
    <t>Protective cover against polution, sun and rain for all cabin windows and cowling</t>
  </si>
  <si>
    <t>Double layer design</t>
  </si>
  <si>
    <t>Small package size for transport within the airplane</t>
  </si>
  <si>
    <t xml:space="preserve">Standard All-Airplane Cover  </t>
  </si>
  <si>
    <t>Protective cover against polution, sun and rain for the whole airplane (includes wings, fusleage and empenage)</t>
  </si>
  <si>
    <t>Cover for Cabin and Cowling "Uncutable®"</t>
  </si>
  <si>
    <t>All weather protective cover all cabin windows and cowling</t>
  </si>
  <si>
    <t>Double layer design by extremely durable and protective "Uncutable®" material</t>
  </si>
  <si>
    <t>All Airplane Cover "Uncutable®"</t>
  </si>
  <si>
    <t>All weather protective cover for the whole airplane  (includes wings, fusleage and empenage)</t>
  </si>
  <si>
    <t>DISPLAY UNITS</t>
  </si>
  <si>
    <t xml:space="preserve">Display in km/h, °C, Altitude ft - mbar and Vario ft/min  </t>
  </si>
  <si>
    <t xml:space="preserve">Display in kts, °C, Altitude ft - mbar and Vario ft/min  </t>
  </si>
  <si>
    <t xml:space="preserve">Display in kts, °F, Altitude ft - in Hg and Vario ft/min  </t>
  </si>
  <si>
    <t>Design Selection and Markings</t>
  </si>
  <si>
    <t>Call Signs</t>
  </si>
  <si>
    <t>Call signs as decals in black prepared and attached
(1x per fuselage side, 1x lower wing skin, depending on national regulations)</t>
  </si>
  <si>
    <t>Call sign &amp; Transponder hex- code must be provided by the customer 4 weeks before delivery time.</t>
  </si>
  <si>
    <t>PAPERWORK</t>
  </si>
  <si>
    <t>Export Paperwork</t>
  </si>
  <si>
    <t>Export Certificate</t>
  </si>
  <si>
    <t>SHIPPING OPTIONS</t>
  </si>
  <si>
    <t>Overseas containers by FD</t>
  </si>
  <si>
    <t>price by offer</t>
  </si>
  <si>
    <t>Overseas containers by customer</t>
  </si>
  <si>
    <t>Continental delivery truck by FD</t>
  </si>
  <si>
    <t>Continental delivery truck by customer</t>
  </si>
  <si>
    <t>Continental delivery container by FD</t>
  </si>
  <si>
    <t>Continental delivery container by customer</t>
  </si>
  <si>
    <t>Delivery in flight by FD</t>
  </si>
  <si>
    <t>Delivery in flight by customer (EXW)</t>
  </si>
  <si>
    <t>Arfreight by FD</t>
  </si>
  <si>
    <t>Airfreight by customer</t>
  </si>
  <si>
    <r>
      <t xml:space="preserve">FD Shipping Insurance with ALLIANZ
</t>
    </r>
    <r>
      <rPr>
        <i/>
        <sz val="10"/>
        <rFont val="Arial"/>
        <family val="2"/>
        <charset val="204"/>
      </rPr>
      <t>(valid for all shipping methods, except self-pick up from FD location)</t>
    </r>
  </si>
  <si>
    <t>Weight *
[kg]</t>
  </si>
  <si>
    <r>
      <t xml:space="preserve">Price €
</t>
    </r>
    <r>
      <rPr>
        <b/>
        <i/>
        <u val="singleAccounting"/>
        <sz val="14"/>
        <rFont val="Arial"/>
        <family val="2"/>
      </rPr>
      <t xml:space="preserve">excl. </t>
    </r>
    <r>
      <rPr>
        <b/>
        <sz val="14"/>
        <rFont val="Arial"/>
        <family val="2"/>
      </rPr>
      <t xml:space="preserve">VAT**
</t>
    </r>
  </si>
  <si>
    <t xml:space="preserve">Order
Selection </t>
  </si>
  <si>
    <t>put a "X" to select</t>
  </si>
  <si>
    <t>F2 CS23 IFR (pending)</t>
  </si>
  <si>
    <t>+</t>
  </si>
  <si>
    <t>Not available</t>
  </si>
  <si>
    <t>ADD ON EQUIPMENT</t>
  </si>
  <si>
    <t>included</t>
  </si>
  <si>
    <t>AVIONIC</t>
  </si>
  <si>
    <t>Night flight package</t>
  </si>
  <si>
    <t>Second (additional) Battery ETX 900VNT</t>
  </si>
  <si>
    <t xml:space="preserve"> - </t>
  </si>
  <si>
    <t>DESIGN SELECTION AND MARKINGS</t>
  </si>
  <si>
    <t>Delivery Sumperk, Czech Republic</t>
  </si>
  <si>
    <t>Airfreight by FD</t>
  </si>
  <si>
    <r>
      <t xml:space="preserve">FD Shipping Insurance with ALLIANZ
</t>
    </r>
    <r>
      <rPr>
        <i/>
        <sz val="10"/>
        <rFont val="Arial"/>
        <family val="2"/>
        <charset val="204"/>
      </rPr>
      <t>(for all shipping methods, except self-pick up from FD location)</t>
    </r>
  </si>
  <si>
    <r>
      <t xml:space="preserve">Price €
</t>
    </r>
    <r>
      <rPr>
        <b/>
        <i/>
        <u val="singleAccounting"/>
        <sz val="14"/>
        <rFont val="Arial"/>
        <family val="2"/>
      </rPr>
      <t xml:space="preserve">excl. </t>
    </r>
    <r>
      <rPr>
        <b/>
        <sz val="14"/>
        <rFont val="Arial"/>
        <family val="2"/>
      </rPr>
      <t>VAT</t>
    </r>
  </si>
  <si>
    <t>F2 selected with Options</t>
  </si>
  <si>
    <t>Revision Table</t>
  </si>
  <si>
    <t>Revision</t>
  </si>
  <si>
    <t>Model Year</t>
  </si>
  <si>
    <t>Amendment</t>
  </si>
  <si>
    <t>Date of
Approval</t>
  </si>
  <si>
    <t>3 Blade Constant Speed Variable Pitch Propeller</t>
  </si>
  <si>
    <t>EASA Form 52 Type Certificate</t>
  </si>
  <si>
    <t>LSA Statement of Compliance</t>
  </si>
  <si>
    <t>Delivery Eisenach, Germany</t>
  </si>
  <si>
    <t>Transponder Garmin GTX335 with ADSB out only</t>
  </si>
  <si>
    <t>Transponder Garmin GTX335 with ADSB Out only</t>
  </si>
  <si>
    <t xml:space="preserve">Transponder Garmin GTX345R with ADSB in/out </t>
  </si>
  <si>
    <t>All wheels tires size 5.00 - 6", Tires qualified for 120km/h and 300 kg per tire, 6 Ply Rating (PR)</t>
  </si>
  <si>
    <t>All wheel size 4.00 - 6", Tires qualified for 120km/h and 300 kg per tire, 6 Ply Rating (PR)</t>
  </si>
  <si>
    <r>
      <t xml:space="preserve">2 way - 1 way </t>
    </r>
    <r>
      <rPr>
        <b/>
        <u/>
        <sz val="10"/>
        <rFont val="Arial"/>
        <family val="2"/>
      </rPr>
      <t>in flight</t>
    </r>
    <r>
      <rPr>
        <sz val="10"/>
        <rFont val="Arial"/>
        <family val="2"/>
      </rPr>
      <t xml:space="preserve"> adjustable comfortable sport seats with backrest, Confor-foam padding and Leather covers</t>
    </r>
  </si>
  <si>
    <t xml:space="preserve">Fuel selector valve                                                                                 </t>
  </si>
  <si>
    <t>Wing fuel tanks, 2*65 l = 130 l useful total fuel, vented by NACA Inlets installed to the winglets</t>
  </si>
  <si>
    <r>
      <t xml:space="preserve">Aircraft Emergency Parachute System </t>
    </r>
    <r>
      <rPr>
        <b/>
        <sz val="10"/>
        <rFont val="Arial"/>
        <family val="2"/>
      </rPr>
      <t>AEPS</t>
    </r>
  </si>
  <si>
    <t>Garmin G5 EFIS certified</t>
  </si>
  <si>
    <t>Aircraft Platform F2 CS23 IFR (EASA TC CS 23 Amend. 5 pending)</t>
  </si>
  <si>
    <t>Aircraft Platform F2 CS23 D/N-VFR (EASA CS 23 Amend. 5)</t>
  </si>
  <si>
    <t>Rotax 912iSc Sport 2 certified instead 912iS Sport 2 non certified</t>
  </si>
  <si>
    <r>
      <t xml:space="preserve">Rotax 912iSc Sport 2 (100 hp), 4-stroke, 4-cylinder horizontally-opposed spark ignition engine </t>
    </r>
    <r>
      <rPr>
        <b/>
        <u/>
        <sz val="10"/>
        <rFont val="Arial"/>
        <family val="2"/>
      </rPr>
      <t>with electronic fuel injection</t>
    </r>
    <r>
      <rPr>
        <sz val="10"/>
        <rFont val="Arial"/>
        <family val="2"/>
      </rPr>
      <t>; TBO 2.000 hrs; installed ready-to-fly</t>
    </r>
  </si>
  <si>
    <r>
      <t xml:space="preserve">Rotax 912iS Sport 2 (100 hp), 4-stroke, 4-cylinder horizontally-opposed spark ignition engine </t>
    </r>
    <r>
      <rPr>
        <b/>
        <u/>
        <sz val="10"/>
        <rFont val="Arial"/>
        <family val="2"/>
      </rPr>
      <t>with electronic fuel injection</t>
    </r>
    <r>
      <rPr>
        <sz val="10"/>
        <rFont val="Arial"/>
        <family val="2"/>
      </rPr>
      <t>; TBO 2.000 hrs; installed ready-to-fly</t>
    </r>
  </si>
  <si>
    <t xml:space="preserve">* weights can differ by 3% of the total specified weight  ** Total payment value enhances by legally required value added taxes as applicable
Payment schedule: 5.000 € at slot reservation, 50.000€ at production start (5 months before delivery), payments are secured, balance at delivery ex Sumperk, Czech Republic
Prices and technical specifications are subject to change without previous notice
Prices for equipment are incl. installation on new aircraft delivery ex Flight Design GA - Eisenach Germany for LSA - ex Flight Design CZ - Sumperk Czech Republic for EASA CS 23 certified airplanes
 </t>
  </si>
  <si>
    <t>Garmin XM Weather GDL 51R  remote mount Sirius® XM receiver</t>
  </si>
  <si>
    <t>00</t>
  </si>
  <si>
    <t xml:space="preserve">Large gull wing cabin doors with gas springs for easy cockpit entry </t>
  </si>
  <si>
    <t>Door locks on both cabin doors</t>
  </si>
  <si>
    <t>Anti- Collision- Light &amp; Position Lights to applicable requirements</t>
  </si>
  <si>
    <t xml:space="preserve">Heating/fresh air system with distribution in cockpit through two air nozzles in the instrument console and air nozzles in the footwell, exhaust heat exchanger </t>
  </si>
  <si>
    <t xml:space="preserve">Pitot Static AOA Tube  </t>
  </si>
  <si>
    <t>Air induction by NACA Inlet in cowling with filterbox and tubing to airbox on top of engine</t>
  </si>
  <si>
    <t xml:space="preserve">Low drag cowling with easy-to-latch Camlock system                                               </t>
  </si>
  <si>
    <t xml:space="preserve">Modern heating/fresh air system with distribution in cockpit through two air nozzles in the instrument console and air nozzles in the footwell, 
Heat exchanger with water cooling circuit or exhaust heat exchanger depending on options </t>
  </si>
  <si>
    <t>Dual 10.6-inch Touch Display Garmin G3X GDU460 (LH &amp; RH side) with EFIS and EMS functionality</t>
  </si>
  <si>
    <t xml:space="preserve">3 Blade certified fixed pitch propeller                                                   </t>
  </si>
  <si>
    <t>Air induction by NACA Inlet in cowling with filterbox with alternate air valve and tubing to airbox on top of engine</t>
  </si>
  <si>
    <t>Excellent pitch stability by fixed horizontal stabilizer</t>
  </si>
  <si>
    <t>Anti- Collision- Light &amp; Position Lights</t>
  </si>
  <si>
    <t xml:space="preserve">3 Blade Constant Speed Variable Pitch Propeller </t>
  </si>
  <si>
    <t>Mechanical airspeed indicator, altimeter</t>
  </si>
  <si>
    <t xml:space="preserve">3 Blade certified fixed pitch propeller                                                 </t>
  </si>
  <si>
    <t>Wing fuel tanks, 65 l each + Headertank 135 l useful total fuel, vented by NACA Inlets installed to the winglets</t>
  </si>
  <si>
    <t>Initial Publication</t>
  </si>
  <si>
    <t>Three color decals "FLUX 1"</t>
  </si>
  <si>
    <t>Three color decals "FLUX 2"</t>
  </si>
  <si>
    <t>Brown - Anthracite - Leather Sport Seat and Interior color option</t>
  </si>
  <si>
    <t>Black - Anthracite - Leather Sport Seat and Interior color option</t>
  </si>
  <si>
    <t xml:space="preserve">Brown - Anthracite - Leather Sport Seat and Interior color option </t>
  </si>
  <si>
    <t xml:space="preserve">Black - Anthracite - Leather Sport Seat and Interior color option  </t>
  </si>
  <si>
    <t>F2 EASA CS23 NVFR</t>
  </si>
  <si>
    <t>DRAFT Specification Model Year 2021</t>
  </si>
  <si>
    <t>Exterior</t>
  </si>
  <si>
    <t>Fuselage made from preimpregnated carbon fibre @  650kg design MTOM</t>
  </si>
  <si>
    <t>with proven Safety Cell concept and 6 windows</t>
  </si>
  <si>
    <r>
      <t>Amsafe</t>
    </r>
    <r>
      <rPr>
        <sz val="11"/>
        <rFont val="Calibri"/>
        <family val="2"/>
      </rPr>
      <t>®</t>
    </r>
    <r>
      <rPr>
        <sz val="11"/>
        <rFont val="Arial"/>
        <family val="2"/>
      </rPr>
      <t xml:space="preserve"> Airbags for Pilot and Copilot </t>
    </r>
  </si>
  <si>
    <t>2 way in flight adjustable comfortable sport seats with backrest (leg length mechanically and height electrically) with Conform-foam padding and Leather covers</t>
  </si>
  <si>
    <r>
      <t xml:space="preserve">2 way </t>
    </r>
    <r>
      <rPr>
        <b/>
        <u/>
        <sz val="11"/>
        <rFont val="Arial"/>
        <family val="2"/>
      </rPr>
      <t>in flight</t>
    </r>
    <r>
      <rPr>
        <sz val="11"/>
        <rFont val="Arial"/>
        <family val="2"/>
      </rPr>
      <t xml:space="preserve"> adjustable comfortable sport seats with backrest (leg length mechanically and height electrically) with Conform-foam padding and Leather covers</t>
    </r>
  </si>
  <si>
    <t xml:space="preserve">Removable drag reducing sculpted Winglets                                                     </t>
  </si>
  <si>
    <t>Improved pitch stability by fixed horizontal stabilizer</t>
  </si>
  <si>
    <t>One-piece panoramic windshield (Aeronautical Plexiglass), door windows and skylight, green tinted, rear side windows to improve oversight</t>
  </si>
  <si>
    <t>Modern heating/fresh air system with distribution in cockpit through two air nozzles in the instrument console and air nozzles in the footwell, Heat exchanger with water cooling circuit</t>
  </si>
  <si>
    <t>Extra wide cabin doors with gas spring lift struts and door locks on both cabin doors</t>
  </si>
  <si>
    <t>Large gull wing cabin doors with gas springs for easy cockpit entry</t>
  </si>
  <si>
    <t>2 convenient storage trays on the cabin floor protected by Anthracite mini floor carpets</t>
  </si>
  <si>
    <t>Aerodynamically contoured composite single beam main landing gear with superior damping characteristics and long wheelbase</t>
  </si>
  <si>
    <t>Matco Main wheels with hydraulic disk brakes, parking brake function</t>
  </si>
  <si>
    <t>Wheel pants and landing gear fairings on main wheels, combined wheel pant and leg fairing on nose wheel</t>
  </si>
  <si>
    <t>Rotax 912iSc Sport 2 (100 hp), 4-stroke, 4-cylinder horizontally-opposed spark ignition engine with electronic fuel injection; TBO 2.000 hrs; installed ready-to-fly, Rotax engine warranty</t>
  </si>
  <si>
    <t>Anti- Collision- Light &amp; Position Lights to ASTM Nightflight requirement</t>
  </si>
  <si>
    <t>3 Blade certified fixed pitch propeller</t>
  </si>
  <si>
    <t>Low drag cowling with easy-to-latch Camlock system</t>
  </si>
  <si>
    <t>Aerodynamic optimized cooler ducts</t>
  </si>
  <si>
    <t>Primary flight display (PFD) and multifunction display (MFD) capability plus optional highly configurable engine indication system (EIS) display</t>
  </si>
  <si>
    <t>Night flight package: Cabin light installed to cabin ceiling, UMA Light strip for center panel and throttlebox, All instruments illuminated,Illumination brightness continuously variable</t>
  </si>
  <si>
    <t>G3X Back-Up Battery for each Display</t>
  </si>
  <si>
    <t>Radio Garmin GTR 225A (center) 8,33MhZ</t>
  </si>
  <si>
    <t>Transponder Garmin GTX335 with ADSB Out</t>
  </si>
  <si>
    <t>Second Additional Battery ETX 900V fully protected by a BMS, ETX Hundred series aircraft batteries have redundant electronic circuits and battery fault indication</t>
  </si>
  <si>
    <t>Intercom Garmin GMA 345 (center) with Bluetooth option</t>
  </si>
  <si>
    <t>Single lever throttle and brake system</t>
  </si>
  <si>
    <t>No touch fuel system with electric fuel gauges and low level warning</t>
  </si>
  <si>
    <t>Wing fuel tanks, 65 l each + Header tank 134 l useful total fuel, vented by NACA Inlets installed to the winglets</t>
  </si>
  <si>
    <t>Control stick handles ergonomically shaped, with control buttons for Radio, Autopilot and stabilizer trim</t>
  </si>
  <si>
    <t>Compliance</t>
  </si>
  <si>
    <t>EASA Form 52 provided by FD CZ in conformance with CS-23 VFR Day &amp; Night</t>
  </si>
  <si>
    <t>Maximum Takeoff Mass CS 23 650 kg (1430 lbs)</t>
  </si>
  <si>
    <t>Parachute Rescue system, suitable for MTOM 650 kg  ASTM compliant</t>
  </si>
  <si>
    <t>Electronic flap control with indicator and pre-selector switch</t>
  </si>
  <si>
    <t>Electric Elevator Trim for convenient fine adjustment with control knob installed to control stick</t>
  </si>
  <si>
    <r>
      <rPr>
        <b/>
        <sz val="11"/>
        <rFont val="Arial"/>
        <family val="2"/>
      </rPr>
      <t>2 Axis Autopilot  Garmin G3X with Control Panel GMC 507</t>
    </r>
    <r>
      <rPr>
        <sz val="11"/>
        <rFont val="Arial"/>
        <family val="2"/>
      </rPr>
      <t xml:space="preserve">
with 2 Axis pitch+roll configuration with GSA 28 “smart” servos Integrated into G3X Touch flight displays and Control panel with intuitive control wheels for easier pitch, vertical speed and airspeed adjustments, as well as altitude and heading selection  Advanced LVL mode button, which commands the autopilot to help restore the aircraft to straight-and-level flight
 Includes Garmin ESP-X™ (Electronic Stability and Protection), which provides assistance in maintaining stable flight while hand-flying the aircraft Adds overspeed and underspeed protection to automatically increase or decrease pitch attitude when aircraft exceeds built-in parameters while the autopilot is engaged or hand-flying</t>
    </r>
  </si>
  <si>
    <t>F2 EASA CS23 VFR 
READY TO FLY include above equipements</t>
  </si>
  <si>
    <r>
      <t xml:space="preserve">Price €
</t>
    </r>
    <r>
      <rPr>
        <b/>
        <i/>
        <u val="singleAccounting"/>
        <sz val="11"/>
        <rFont val="Arial"/>
        <family val="2"/>
      </rPr>
      <t xml:space="preserve">excl. </t>
    </r>
    <r>
      <rPr>
        <b/>
        <sz val="11"/>
        <rFont val="Arial"/>
        <family val="2"/>
      </rPr>
      <t xml:space="preserve">VAT
</t>
    </r>
  </si>
  <si>
    <t>Order
Selection</t>
  </si>
  <si>
    <t>Flight Design F2 CS 23 650 NVFR
(Engine Rotax 912iS fuel injected 100hp, Dual 10.6" G3X Touch screen, Garmin Radio / Transponder, Aircraft Emergency Parachute System)</t>
  </si>
  <si>
    <t>x</t>
  </si>
  <si>
    <r>
      <t xml:space="preserve">Photowindow / left door
</t>
    </r>
    <r>
      <rPr>
        <sz val="11"/>
        <rFont val="Arial"/>
        <family val="2"/>
      </rPr>
      <t>Green tinted photowindow in left door, 165 x 260 mm, sliding upwards</t>
    </r>
  </si>
  <si>
    <r>
      <t xml:space="preserve">Photowindow / right door
</t>
    </r>
    <r>
      <rPr>
        <sz val="11"/>
        <rFont val="Arial"/>
        <family val="2"/>
      </rPr>
      <t>Green tinted photowindow in right door, 165 x 260 mm, sliding upwards</t>
    </r>
  </si>
  <si>
    <r>
      <t xml:space="preserve">Brown - Anthracite - Sport Seat and Interior color option
</t>
    </r>
    <r>
      <rPr>
        <sz val="11"/>
        <rFont val="Arial"/>
        <family val="2"/>
      </rPr>
      <t>Two tone brown-anthracite cabin interior paint, associated light brown leather seats and stick covers ( REF BOOKMARK ROYAL 29110 Khaki)</t>
    </r>
  </si>
  <si>
    <r>
      <t xml:space="preserve">Black - Anthracite - Sport Seat and Interior color option
</t>
    </r>
    <r>
      <rPr>
        <sz val="11"/>
        <rFont val="Arial"/>
        <family val="2"/>
      </rPr>
      <t>Two tone Black-anthracite cabin interior paint, associated Black leather seats and stick covers ( REF BOOKMARK ROYAL 99123 Black)</t>
    </r>
  </si>
  <si>
    <t>Upgrade to BERINGER 5.0” instead of MATCO 5.00”standard wheels</t>
  </si>
  <si>
    <t>AVIONIC OPTIONS</t>
  </si>
  <si>
    <r>
      <t xml:space="preserve">2x Bose A20 Bluetooth Headset
</t>
    </r>
    <r>
      <rPr>
        <sz val="11"/>
        <rFont val="Arial"/>
        <family val="2"/>
      </rPr>
      <t xml:space="preserve"> includes Lemo plugs to powered Bose headset added to the wiring</t>
    </r>
  </si>
  <si>
    <t>Upgrade Transponder Garmin GTX345 with ADSB in/out</t>
  </si>
  <si>
    <t>Upgrade Radio Garmin GTR 225A to GNC 225A NAV COM</t>
  </si>
  <si>
    <t>40xxx</t>
  </si>
  <si>
    <t>xx</t>
  </si>
  <si>
    <t>xxxxx</t>
  </si>
  <si>
    <r>
      <t xml:space="preserve">Garmin GTN 750Xi Touchscreen </t>
    </r>
    <r>
      <rPr>
        <sz val="11"/>
        <rFont val="Arial"/>
        <family val="2"/>
      </rPr>
      <t>Big 6.9” touch display with faster zooming, panning and map rendering on the display.</t>
    </r>
  </si>
  <si>
    <r>
      <t xml:space="preserve">Garmin GTN 650Xi Touchscreen </t>
    </r>
    <r>
      <rPr>
        <sz val="11"/>
        <rFont val="Arial"/>
        <family val="2"/>
      </rPr>
      <t>4.9” touch display with faster zooming, panning and map rendering on the display.</t>
    </r>
  </si>
  <si>
    <r>
      <t xml:space="preserve">Additional Garmin GNC 255A to already installed GTR 225A </t>
    </r>
    <r>
      <rPr>
        <sz val="11"/>
        <rFont val="Arial"/>
        <family val="2"/>
      </rPr>
      <t>(second GNC 255A can not added instead of standard GTR 225A)</t>
    </r>
  </si>
  <si>
    <r>
      <t xml:space="preserve">L-3 Avionics WX500 Stormscope Detection System </t>
    </r>
    <r>
      <rPr>
        <sz val="11"/>
        <rFont val="Arial"/>
        <family val="2"/>
      </rPr>
      <t>Displays lightning in 25, 50, 100 and 200 nmi ranges 360-degree view or 120-degree forward looking Integrates with SkyWatch Collision Avoidance Systems</t>
    </r>
  </si>
  <si>
    <r>
      <t xml:space="preserve">Traffic Monitoring Function
</t>
    </r>
    <r>
      <rPr>
        <sz val="11"/>
        <rFont val="Arial"/>
        <family val="2"/>
      </rPr>
      <t>provides traffic information on the G3X displays monitoring ADSB, Mode S and FLARM Data</t>
    </r>
  </si>
  <si>
    <r>
      <t>Standard Cover for Cabin and Cowling</t>
    </r>
    <r>
      <rPr>
        <sz val="11"/>
        <rFont val="Arial"/>
        <family val="2"/>
      </rPr>
      <t xml:space="preserve">
Protective cover against polution, sun and rain for all cabin windows and cowling Double layer design Small package size for transport within the airplane</t>
    </r>
  </si>
  <si>
    <r>
      <t xml:space="preserve">Standard All-Airplane Cover  
</t>
    </r>
    <r>
      <rPr>
        <sz val="11"/>
        <rFont val="Arial"/>
        <family val="2"/>
      </rPr>
      <t>Protective cover against polution, sun and rain for the whole airplane (includes wings, fusleage and empenage) Double layer design</t>
    </r>
  </si>
  <si>
    <r>
      <t xml:space="preserve">Cover for Cabin and Cowling "Uncutable®"
</t>
    </r>
    <r>
      <rPr>
        <sz val="11"/>
        <rFont val="Arial"/>
        <family val="2"/>
      </rPr>
      <t>All weather protective cover all cabin windows and cowling Double layer design by extremely durable and protective "Uncutable®" material Small package size for transport within the airplane</t>
    </r>
  </si>
  <si>
    <r>
      <t xml:space="preserve">All Airplane Cover "Uncutable®"
</t>
    </r>
    <r>
      <rPr>
        <sz val="11"/>
        <rFont val="Arial"/>
        <family val="2"/>
      </rPr>
      <t>All weather protective cover for the whole airplane  (includes wings, fusleage and empenage) Double layer design by extremely durable and protective "Uncutable®" material</t>
    </r>
  </si>
  <si>
    <t>Three color decals "Harmony 1"</t>
  </si>
  <si>
    <t>Three color decals "Harmony 2"</t>
  </si>
  <si>
    <r>
      <t xml:space="preserve">Call Signs
</t>
    </r>
    <r>
      <rPr>
        <sz val="11"/>
        <rFont val="Arial"/>
        <family val="2"/>
      </rPr>
      <t>Call signs as decals in black prepared and attached
(1x per fuselage side, 1x lower wing skin, depending on national regulations) Call sign &amp; Transponder hex- code must be provided by the customer 4 weeks before delivery time.</t>
    </r>
  </si>
  <si>
    <r>
      <t xml:space="preserve">various delivery possibility by ferry flight, Truck shipping container overseas 
FD Shipping Insurance with ALLIANZ
</t>
    </r>
    <r>
      <rPr>
        <i/>
        <sz val="11"/>
        <rFont val="Arial"/>
        <family val="2"/>
        <charset val="204"/>
      </rPr>
      <t>(valid for all shipping methods, except self-pick up from FD location)</t>
    </r>
  </si>
  <si>
    <t xml:space="preserve">Total price and weight </t>
  </si>
  <si>
    <r>
      <t xml:space="preserve">Price €
</t>
    </r>
    <r>
      <rPr>
        <b/>
        <i/>
        <u val="singleAccounting"/>
        <sz val="11"/>
        <rFont val="Arial"/>
        <family val="2"/>
      </rPr>
      <t xml:space="preserve">excl. </t>
    </r>
    <r>
      <rPr>
        <b/>
        <sz val="11"/>
        <rFont val="Arial"/>
        <family val="2"/>
      </rPr>
      <t>VAT</t>
    </r>
  </si>
  <si>
    <t>F2 EASA CS23 VFR  selected with Options***</t>
  </si>
  <si>
    <t>Transport Cost from FD CZ</t>
  </si>
  <si>
    <t>Specials</t>
  </si>
  <si>
    <t>Total cost airplane and transport</t>
  </si>
  <si>
    <t>* weights can differ by 3% of the total specified weight  ** Total payment value enhances by legally required value added taxes as applicable *** National Regulations to be considered 
Payment schedule: 5.000 € at slot reservation, 50.000€ at production start (5 months before delivery), payments are secured, balance at delivery ex FD CZ
Prices and technical specifications are subject to change without previous notice
Prices for equipment are incl. installation on new aircraft delivery ex Flight Design,Sumperk Czech Republic</t>
  </si>
  <si>
    <t>F2 EASA CS23 IFR</t>
  </si>
  <si>
    <t>Radio Garmin GNC 225A NAV COM (center) 8,33MhZ</t>
  </si>
  <si>
    <r>
      <t xml:space="preserve">Analog Backup Instrumentation
</t>
    </r>
    <r>
      <rPr>
        <sz val="11"/>
        <rFont val="Arial"/>
        <family val="2"/>
      </rPr>
      <t>providing redundancy together with Glass Screen: Analog airspeed indicator (small), Analog one pointer altimeter (small)</t>
    </r>
  </si>
  <si>
    <t>specification  difference between model</t>
  </si>
  <si>
    <t>UL&amp;LSA</t>
  </si>
  <si>
    <t>CS-23 NVFR</t>
  </si>
  <si>
    <t>CS-23 IFR</t>
  </si>
  <si>
    <t>Airframe</t>
  </si>
  <si>
    <t>MTOW 600kg</t>
  </si>
  <si>
    <t>MTOW 650kg</t>
  </si>
  <si>
    <t>MATCO WHEELS 4,00 Tires</t>
  </si>
  <si>
    <t>MATCO WHEELS 5,00 Tires</t>
  </si>
  <si>
    <t>130ltr fuel wing tanks</t>
  </si>
  <si>
    <t>135ltr Fuel wing+header tank</t>
  </si>
  <si>
    <t>Fuel selector valve</t>
  </si>
  <si>
    <t>no touch fuel systeme with eletrical level gauges</t>
  </si>
  <si>
    <t>Composite firewall</t>
  </si>
  <si>
    <t>Titanium sound proof firewall</t>
  </si>
  <si>
    <t>Exhaust heating</t>
  </si>
  <si>
    <t>water heating or Exhaust depending of Options?</t>
  </si>
  <si>
    <t>Engine</t>
  </si>
  <si>
    <t>912iS uncertified</t>
  </si>
  <si>
    <t>912iSC Certified</t>
  </si>
  <si>
    <t>Propeller</t>
  </si>
  <si>
    <t>Neuform CR3</t>
  </si>
  <si>
    <t>DUC FLASH certified</t>
  </si>
  <si>
    <t>?</t>
  </si>
  <si>
    <t>Equipement</t>
  </si>
  <si>
    <t>Landing light included in Spec but  is optional in pricing sheet</t>
  </si>
  <si>
    <t>Landing light included in both spec and price sheet</t>
  </si>
  <si>
    <t xml:space="preserve">EFIS </t>
  </si>
  <si>
    <t>ONE Uncertified G3X</t>
  </si>
  <si>
    <t>TWO Uncertified G3X</t>
  </si>
  <si>
    <t>Pitot</t>
  </si>
  <si>
    <t>Standard Pitot</t>
  </si>
  <si>
    <t>Heated Pitot in spec but not in price sheet!</t>
  </si>
  <si>
    <t>Heated Pitot in both spec and price sheet</t>
  </si>
  <si>
    <t>VHF</t>
  </si>
  <si>
    <t>Garmin GTR225A</t>
  </si>
  <si>
    <t>Garmin GNC255A VHF+VOR</t>
  </si>
  <si>
    <t>Transponder</t>
  </si>
  <si>
    <t>GTX335 Modes S ADSB OUT</t>
  </si>
  <si>
    <t>GTX345 Modes S ADSB IN&amp;OUT</t>
  </si>
  <si>
    <t>EFIS Certified</t>
  </si>
  <si>
    <t>GARMIN G5 certified</t>
  </si>
  <si>
    <t>MFD/NAV/COM</t>
  </si>
  <si>
    <t>GTN 750iX NAV/COM/VOR</t>
  </si>
  <si>
    <t>Audio</t>
  </si>
  <si>
    <t>Garmin GMA245</t>
  </si>
  <si>
    <t>Garmin GMA345C</t>
  </si>
  <si>
    <t>Night</t>
  </si>
  <si>
    <t>Back up</t>
  </si>
  <si>
    <t>G3X back up option (missing in spec)</t>
  </si>
  <si>
    <t>second ETX 900VNT battery (missing in spec)</t>
  </si>
  <si>
    <t>Autopilot</t>
  </si>
  <si>
    <t>Option</t>
  </si>
  <si>
    <t>Included</t>
  </si>
  <si>
    <t>Price</t>
  </si>
  <si>
    <t>Price delta</t>
  </si>
  <si>
    <t>additional equipment price</t>
  </si>
  <si>
    <t>Remaining difference UL/CS-23 without add equipment</t>
  </si>
  <si>
    <t>Remaining difference VFR/IFR</t>
  </si>
  <si>
    <t>historical price</t>
  </si>
  <si>
    <t>F2 UL</t>
  </si>
  <si>
    <t>F2 LSA</t>
  </si>
  <si>
    <t>F2 VFR</t>
  </si>
  <si>
    <t>F2 IFR</t>
  </si>
  <si>
    <r>
      <t xml:space="preserve">Garmin GNX375 Touchscreen </t>
    </r>
    <r>
      <rPr>
        <sz val="11"/>
        <rFont val="Arial"/>
        <family val="2"/>
      </rPr>
      <t xml:space="preserve"> 4,8” touch display with Transponder Mode S and certified GPS for LPV approach faster zooming, panning and map rendering on the display.</t>
    </r>
  </si>
  <si>
    <t>Flight Design F2 CS 23 650 NVFR
(Engine Rotax 912iSc fuel injected 100hp, Dual 10.6" G3X Touch screen, Garmin Radio / Transponder, Aircraft Emergency Parachute System)</t>
  </si>
  <si>
    <t>Flight Design F2 CS 23 650 NVFR</t>
  </si>
  <si>
    <t>Equipment List price</t>
  </si>
  <si>
    <t>549$</t>
  </si>
  <si>
    <t>F2 UL &amp; LSA</t>
  </si>
  <si>
    <t>All wheels tires size 4.00 - 6", Tires qualified for 120km/h and 300 kg per tire, 6 Ply Rating (PR)</t>
  </si>
  <si>
    <t>Garmin GTR225A (USA 225)</t>
  </si>
  <si>
    <t>17995$</t>
  </si>
  <si>
    <t>FD option/Delta price</t>
  </si>
  <si>
    <t>One 10.6-inch Touch Display Garmin G3X GDU460 (LH &amp; RH side) with EFIS and EMS functionality</t>
  </si>
  <si>
    <t>Specification Model Year 2021</t>
  </si>
  <si>
    <t xml:space="preserve">Anti-Collision- Light &amp; Position Lights </t>
  </si>
  <si>
    <t>Three color decals "FLUX 3"</t>
  </si>
  <si>
    <t>Three color decals "FLUX 4"</t>
  </si>
  <si>
    <t>Lemo plugs</t>
  </si>
  <si>
    <t>Installation of Lemo plugs without Lemo option</t>
  </si>
  <si>
    <t>Upgrade Radio Garmin GTR 225A to GNC 255A</t>
  </si>
  <si>
    <t>Fuselage with proven Safety Cell concept and 5 windows</t>
  </si>
  <si>
    <t>Aerodynamically contoured composite single beam main landing gear with superior damping characterictics and long wheelbase</t>
  </si>
  <si>
    <t xml:space="preserve">Aerodynamically optimized cooler ducts </t>
  </si>
  <si>
    <t>Electric Elevator Trim with convenient fine adjustment with control knob installed to control stick</t>
  </si>
  <si>
    <r>
      <t xml:space="preserve">2 way - 1-way </t>
    </r>
    <r>
      <rPr>
        <b/>
        <u/>
        <sz val="10"/>
        <rFont val="Arial"/>
        <family val="2"/>
      </rPr>
      <t>in-flight</t>
    </r>
    <r>
      <rPr>
        <sz val="10"/>
        <rFont val="Arial"/>
        <family val="2"/>
      </rPr>
      <t xml:space="preserve"> adjustable sport seats with backrest, Confor-foam padding and Leather covers</t>
    </r>
  </si>
  <si>
    <t>Heated Pitot L Tube</t>
  </si>
  <si>
    <t xml:space="preserve">3 Blade ground adjustable composite Propeller                                                 </t>
  </si>
  <si>
    <t>Two tone cabin interior paint (as per selected option), structured surface, high abrasion resistance</t>
  </si>
  <si>
    <t>Big 6.9” touch display with faster zooming, panning and map rendering on the display.
GPS/NAV/COMM/MFD
Visualize your entire flight plan, including holds and approaches on a big 6.9” touch display.
Fly the approaches you want — from visual glidepaths to LPV, RNAV, ILS and more.
It’s interface-friendly with a wide range of existing avionics, autopilots and flight displays</t>
  </si>
  <si>
    <t>3 pin external power port</t>
  </si>
  <si>
    <t>Sun Visors Brown</t>
  </si>
  <si>
    <t>Sun Visors Blue</t>
  </si>
  <si>
    <r>
      <t xml:space="preserve">G3X Back-Up Battery option - </t>
    </r>
    <r>
      <rPr>
        <sz val="12"/>
        <rFont val="Arial"/>
        <family val="2"/>
        <charset val="204"/>
      </rPr>
      <t>only in combination with Night Flight Package 40217</t>
    </r>
  </si>
  <si>
    <t>Thermostat Package</t>
  </si>
  <si>
    <t>Oil thermostat installed to the oil circuit</t>
  </si>
  <si>
    <t>Water thermostat installed to the cooling water circuit</t>
  </si>
  <si>
    <t>Mechanical compass C 2300</t>
  </si>
  <si>
    <t xml:space="preserve">Amsafe® Airbags </t>
  </si>
  <si>
    <r>
      <t xml:space="preserve">AIRPLANE PLATFORMS READY TO FLY including </t>
    </r>
    <r>
      <rPr>
        <b/>
        <i/>
        <sz val="12"/>
        <rFont val="Arial"/>
        <family val="2"/>
      </rPr>
      <t xml:space="preserve">Garmin G3X screen cockpit, Radio &amp; Transponder, Intercom, Autopilot, Airframe Parachute
</t>
    </r>
  </si>
  <si>
    <t>panel mounted airbags for pilot and copilot</t>
  </si>
  <si>
    <t>put an "X" 
to select</t>
  </si>
  <si>
    <r>
      <t xml:space="preserve">Garmin G5 EFIS non-certifed </t>
    </r>
    <r>
      <rPr>
        <sz val="12"/>
        <rFont val="Arial"/>
        <family val="2"/>
        <charset val="204"/>
      </rPr>
      <t>(not available in combination with Analog Instruments)</t>
    </r>
  </si>
  <si>
    <t>Night Flight Package (non-certified)</t>
  </si>
  <si>
    <t>Night Flight Package</t>
  </si>
  <si>
    <r>
      <t xml:space="preserve">G3X Back-Up Battery option - </t>
    </r>
    <r>
      <rPr>
        <i/>
        <sz val="10"/>
        <rFont val="Arial"/>
        <family val="2"/>
        <charset val="204"/>
      </rPr>
      <t>only in combination with Night Flight Package 40217</t>
    </r>
  </si>
  <si>
    <t>AUTOPILOT</t>
  </si>
  <si>
    <t>2 Axis Autopilot Garmin G3X with Control Panel GMC 507</t>
  </si>
  <si>
    <t>AUTOPILOT (non- certified)</t>
  </si>
  <si>
    <r>
      <t xml:space="preserve">Garmin XM Weather GDL 51R remote mount Sirius® XM receiver </t>
    </r>
    <r>
      <rPr>
        <i/>
        <sz val="10"/>
        <rFont val="Arial"/>
        <family val="2"/>
        <charset val="204"/>
      </rPr>
      <t>(US only)</t>
    </r>
  </si>
  <si>
    <r>
      <t xml:space="preserve">Additional Garmin GNC 255A to already installed GTR 225A </t>
    </r>
    <r>
      <rPr>
        <i/>
        <sz val="10"/>
        <rFont val="Arial"/>
        <family val="2"/>
        <charset val="204"/>
      </rPr>
      <t>(second GNC 255A can not added instead of standard GTR 225A)</t>
    </r>
  </si>
  <si>
    <r>
      <t xml:space="preserve">Upgrade Transponder Garmin GTX345R with ADSB in/out  with GTN750 or GTN 650 </t>
    </r>
    <r>
      <rPr>
        <b/>
        <i/>
        <u/>
        <sz val="10"/>
        <rFont val="Arial"/>
        <family val="2"/>
        <charset val="204"/>
      </rPr>
      <t>only</t>
    </r>
  </si>
  <si>
    <r>
      <t xml:space="preserve">Garmin G5 EFIS non-certified </t>
    </r>
    <r>
      <rPr>
        <i/>
        <sz val="10"/>
        <rFont val="Arial"/>
        <family val="2"/>
        <charset val="204"/>
      </rPr>
      <t>(not available in combination with Analog Instruments)</t>
    </r>
  </si>
  <si>
    <t xml:space="preserve">Upgrade to MATCO 5.00-5” instead of MATCO 4.00-6” standard wheels </t>
  </si>
  <si>
    <t xml:space="preserve">Upgrade to BERINGER 4.00-5” instead of MATCO 4.00-6”standard wheels </t>
  </si>
  <si>
    <t xml:space="preserve">Upgrade to Certified BERINGER 5.00-5” instead of MATCO 5.00-5”standard wheels </t>
  </si>
  <si>
    <t>All wheels tires size 5.00 - 5", Tires qualified for 120km/h and 300 kg per tire, 6 Ply Rating (PR)</t>
  </si>
  <si>
    <t>All tires size 5.00 - 5", Tires qualified for 120km/h and 300 kg per tire, 6 Ply Rating (PR)</t>
  </si>
  <si>
    <t>F2 CS23 D/N-VFR</t>
  </si>
  <si>
    <r>
      <t xml:space="preserve">Flight Design F2 CS23 D/N-VFR
</t>
    </r>
    <r>
      <rPr>
        <i/>
        <sz val="10"/>
        <rFont val="Arial"/>
        <family val="2"/>
        <charset val="204"/>
      </rPr>
      <t>(Engine Rotax 912 iSc Sport 2, Dual 10.6" G3X Touch screen (GDU460 (LH+RH panel), Autopilot, Garmin G5, Garmin Radio (GTR 225A) / Transponder, Intercom GMA245, Aircraft Emergency Parachute System)</t>
    </r>
  </si>
  <si>
    <t xml:space="preserve">12V/ 16Ah LiFePO battery with management system </t>
  </si>
  <si>
    <t>Garmin GTN 750Xi</t>
  </si>
  <si>
    <t>Intercom Garmin GMA35c with Bluetooth option (remote mount displayed on GTN 750Xi)</t>
  </si>
  <si>
    <r>
      <t xml:space="preserve">Flight Design F2 ASTM-LSA
</t>
    </r>
    <r>
      <rPr>
        <i/>
        <sz val="10"/>
        <rFont val="Arial"/>
        <family val="2"/>
        <charset val="204"/>
      </rPr>
      <t>(Engine Rotax 912 iS Sport 2, Single 10.6" G3X Touch screen (GDU460 (LH panel), Garmin Radio (GTR 225A) / Transponder, Intercom GMA245, Aircraft Emergency Parachute System)</t>
    </r>
  </si>
  <si>
    <t>F2 ASTM-LSA</t>
  </si>
  <si>
    <t>Aircraft Platform F2 Flight Design F2 ASTM-LSA</t>
  </si>
  <si>
    <t xml:space="preserve">
Flight Design F2 Model Series
 F2 ASTM-LSA - CS23 D/N-VFR - CS23 IFR (pending) Series 
Model Year 2023
</t>
  </si>
  <si>
    <t>2023</t>
  </si>
  <si>
    <t xml:space="preserve">Price List F2 ASTM-LSA - CS23 D/N-VFR - CS23 IFR (pending) 
Series Model Year 2023
valid from April 18th 2023 </t>
  </si>
  <si>
    <r>
      <t>Flight Design F2 CS23 IFR (</t>
    </r>
    <r>
      <rPr>
        <b/>
        <i/>
        <u/>
        <sz val="14"/>
        <rFont val="Arial"/>
        <family val="2"/>
      </rPr>
      <t>pending</t>
    </r>
    <r>
      <rPr>
        <b/>
        <i/>
        <sz val="14"/>
        <rFont val="Arial"/>
        <family val="2"/>
        <charset val="204"/>
      </rPr>
      <t xml:space="preserve">)
</t>
    </r>
    <r>
      <rPr>
        <i/>
        <sz val="10"/>
        <rFont val="Arial"/>
        <family val="2"/>
        <charset val="204"/>
      </rPr>
      <t>(Engine Rotax 912 iSc Sport 2, Dual 10.6" G3X Touch screen GDU460 (LH+RH panel), Autopilot, Garmin G5, Garmin GTN 750 / Transponder, Aircraft Emergency Parachute 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</si>
</sst>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quot;€&quot;;[Red]\-#,##0.00\ &quot;€&quot;"/>
    <numFmt numFmtId="165" formatCode="_-* #,##0.00\ &quot;€&quot;_-;\-* #,##0.00\ &quot;€&quot;_-;_-* &quot;-&quot;??\ &quot;€&quot;_-;_-@_-"/>
    <numFmt numFmtId="166" formatCode="_-* #,##0.00\ _€_-;\-* #,##0.00\ _€_-;_-* &quot;-&quot;??\ _€_-;_-@_-"/>
    <numFmt numFmtId="167" formatCode="0.0"/>
    <numFmt numFmtId="168" formatCode="#,##0.00\ &quot;€&quot;"/>
    <numFmt numFmtId="169" formatCode="_-[$$-409]* #,##0.00_ ;_-[$$-409]* \-#,##0.00\ ;_-[$$-409]* &quot;-&quot;??_ ;_-@_ "/>
    <numFmt numFmtId="170" formatCode="_-* #,##0.00\ [$€-407]_-;\-* #,##0.00\ [$€-407]_-;_-* &quot;-&quot;??\ [$€-407]_-;_-@_-"/>
    <numFmt numFmtId="171" formatCode="_-* #,##0\ &quot;€&quot;_-;\-* #,##0\ &quot;€&quot;_-;_-* &quot;-&quot;??\ &quot;€&quot;_-;_-@_-"/>
    <numFmt numFmtId="172" formatCode="#,##0.00\ [$USD]"/>
  </numFmts>
  <fonts count="40" x14ac:knownFonts="1">
    <font>
      <sz val="10"/>
      <name val="Arial"/>
    </font>
    <font>
      <sz val="10"/>
      <name val="Arial"/>
      <family val="2"/>
      <charset val="204"/>
    </font>
    <font>
      <b/>
      <sz val="10"/>
      <name val="Arial"/>
      <family val="2"/>
    </font>
    <font>
      <b/>
      <sz val="14"/>
      <name val="Arial"/>
      <family val="2"/>
    </font>
    <font>
      <b/>
      <sz val="12"/>
      <name val="Arial"/>
      <family val="2"/>
    </font>
    <font>
      <b/>
      <i/>
      <sz val="10"/>
      <name val="Arial"/>
      <family val="2"/>
    </font>
    <font>
      <sz val="10"/>
      <name val="Arial"/>
      <family val="2"/>
    </font>
    <font>
      <sz val="8"/>
      <name val="Arial"/>
      <family val="2"/>
    </font>
    <font>
      <sz val="8"/>
      <name val="Arial"/>
      <family val="2"/>
    </font>
    <font>
      <b/>
      <sz val="18"/>
      <name val="Arial"/>
      <family val="2"/>
    </font>
    <font>
      <b/>
      <i/>
      <u val="singleAccounting"/>
      <sz val="14"/>
      <name val="Arial"/>
      <family val="2"/>
    </font>
    <font>
      <b/>
      <u/>
      <sz val="10"/>
      <name val="Arial"/>
      <family val="2"/>
    </font>
    <font>
      <sz val="10"/>
      <name val="Arial"/>
      <family val="2"/>
      <charset val="204"/>
    </font>
    <font>
      <sz val="10"/>
      <name val="Arial"/>
      <family val="2"/>
    </font>
    <font>
      <b/>
      <sz val="10"/>
      <color indexed="8"/>
      <name val="Arial"/>
      <family val="2"/>
    </font>
    <font>
      <b/>
      <sz val="14"/>
      <color indexed="8"/>
      <name val="Arial"/>
      <family val="2"/>
    </font>
    <font>
      <b/>
      <i/>
      <sz val="14"/>
      <name val="Arial"/>
      <family val="2"/>
    </font>
    <font>
      <b/>
      <i/>
      <u val="singleAccounting"/>
      <sz val="10"/>
      <name val="Arial"/>
      <family val="2"/>
    </font>
    <font>
      <i/>
      <sz val="10"/>
      <name val="Arial"/>
      <family val="2"/>
      <charset val="204"/>
    </font>
    <font>
      <sz val="11"/>
      <color theme="1"/>
      <name val="Calibri"/>
      <family val="2"/>
      <charset val="204"/>
      <scheme val="minor"/>
    </font>
    <font>
      <b/>
      <i/>
      <sz val="12"/>
      <name val="Arial"/>
      <family val="2"/>
    </font>
    <font>
      <b/>
      <sz val="20"/>
      <name val="Arial"/>
      <family val="2"/>
    </font>
    <font>
      <b/>
      <i/>
      <sz val="14"/>
      <name val="Arial"/>
      <family val="2"/>
      <charset val="204"/>
    </font>
    <font>
      <sz val="12"/>
      <name val="Arial"/>
      <family val="2"/>
    </font>
    <font>
      <b/>
      <i/>
      <sz val="8"/>
      <name val="Arial"/>
      <family val="2"/>
    </font>
    <font>
      <b/>
      <sz val="11"/>
      <color indexed="8"/>
      <name val="Arial"/>
      <family val="2"/>
    </font>
    <font>
      <sz val="12"/>
      <name val="Arial"/>
      <family val="2"/>
      <charset val="204"/>
    </font>
    <font>
      <b/>
      <sz val="26"/>
      <name val="Arial"/>
      <family val="2"/>
    </font>
    <font>
      <b/>
      <sz val="11"/>
      <name val="Arial"/>
      <family val="2"/>
    </font>
    <font>
      <sz val="11"/>
      <name val="Arial"/>
      <family val="2"/>
    </font>
    <font>
      <sz val="11"/>
      <name val="Calibri"/>
      <family val="2"/>
    </font>
    <font>
      <b/>
      <u/>
      <sz val="11"/>
      <name val="Arial"/>
      <family val="2"/>
    </font>
    <font>
      <sz val="11"/>
      <color theme="1"/>
      <name val="Calibri"/>
      <family val="2"/>
      <scheme val="minor"/>
    </font>
    <font>
      <b/>
      <i/>
      <u val="singleAccounting"/>
      <sz val="11"/>
      <name val="Arial"/>
      <family val="2"/>
    </font>
    <font>
      <b/>
      <i/>
      <sz val="11"/>
      <name val="Arial"/>
      <family val="2"/>
    </font>
    <font>
      <i/>
      <sz val="11"/>
      <name val="Arial"/>
      <family val="2"/>
      <charset val="204"/>
    </font>
    <font>
      <b/>
      <sz val="16"/>
      <name val="Arial"/>
      <family val="2"/>
    </font>
    <font>
      <b/>
      <i/>
      <sz val="10"/>
      <name val="Arial"/>
      <family val="2"/>
      <charset val="204"/>
    </font>
    <font>
      <b/>
      <i/>
      <u/>
      <sz val="10"/>
      <name val="Arial"/>
      <family val="2"/>
      <charset val="204"/>
    </font>
    <font>
      <b/>
      <i/>
      <u/>
      <sz val="14"/>
      <name val="Arial"/>
      <family val="2"/>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F00"/>
        <bgColor indexed="64"/>
      </patternFill>
    </fill>
    <fill>
      <patternFill patternType="solid">
        <fgColor theme="0"/>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21">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6" fillId="0" borderId="0"/>
    <xf numFmtId="165" fontId="13"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12" fillId="0" borderId="0"/>
    <xf numFmtId="0" fontId="19" fillId="0" borderId="0"/>
    <xf numFmtId="165" fontId="1" fillId="0" borderId="0" applyFont="0" applyFill="0" applyBorder="0" applyAlignment="0" applyProtection="0"/>
    <xf numFmtId="0" fontId="1" fillId="0" borderId="0"/>
    <xf numFmtId="0" fontId="6" fillId="0" borderId="0"/>
    <xf numFmtId="166" fontId="1" fillId="0" borderId="0" applyFont="0" applyFill="0" applyBorder="0" applyAlignment="0" applyProtection="0"/>
    <xf numFmtId="0" fontId="32" fillId="0" borderId="0"/>
    <xf numFmtId="165" fontId="1" fillId="0" borderId="0" applyFont="0" applyFill="0" applyBorder="0" applyAlignment="0" applyProtection="0"/>
    <xf numFmtId="0" fontId="1" fillId="0" borderId="0"/>
  </cellStyleXfs>
  <cellXfs count="262">
    <xf numFmtId="0" fontId="0" fillId="0" borderId="0" xfId="0"/>
    <xf numFmtId="0" fontId="6" fillId="0" borderId="0" xfId="0" applyFont="1" applyAlignment="1">
      <alignment vertical="center"/>
    </xf>
    <xf numFmtId="0" fontId="6"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xf numFmtId="0" fontId="6" fillId="0" borderId="0" xfId="0" applyFont="1"/>
    <xf numFmtId="170" fontId="2" fillId="0" borderId="0" xfId="5" applyNumberFormat="1" applyFont="1" applyAlignment="1">
      <alignment horizontal="center" vertical="center" wrapText="1"/>
    </xf>
    <xf numFmtId="0" fontId="0" fillId="0" borderId="0" xfId="0" applyAlignment="1">
      <alignment vertical="center"/>
    </xf>
    <xf numFmtId="0" fontId="3" fillId="2" borderId="1" xfId="0" applyFont="1" applyFill="1" applyBorder="1" applyAlignment="1">
      <alignment vertical="center" wrapText="1"/>
    </xf>
    <xf numFmtId="169" fontId="3" fillId="2" borderId="1" xfId="0" applyNumberFormat="1" applyFont="1" applyFill="1" applyBorder="1" applyAlignment="1">
      <alignment vertical="center" wrapText="1"/>
    </xf>
    <xf numFmtId="164" fontId="3" fillId="2" borderId="1" xfId="0" applyNumberFormat="1" applyFont="1" applyFill="1" applyBorder="1" applyAlignment="1">
      <alignment vertical="center" wrapText="1"/>
    </xf>
    <xf numFmtId="170" fontId="3" fillId="2" borderId="1" xfId="5" applyNumberFormat="1" applyFont="1" applyFill="1" applyBorder="1" applyAlignment="1">
      <alignment vertical="center" wrapText="1"/>
    </xf>
    <xf numFmtId="0" fontId="6" fillId="0" borderId="0" xfId="6"/>
    <xf numFmtId="0" fontId="0" fillId="0" borderId="0" xfId="0" applyAlignment="1">
      <alignment horizontal="center" vertical="center"/>
    </xf>
    <xf numFmtId="0" fontId="15" fillId="2" borderId="1" xfId="0" applyFont="1" applyFill="1" applyBorder="1" applyAlignment="1">
      <alignment vertical="center" wrapText="1"/>
    </xf>
    <xf numFmtId="170" fontId="14" fillId="0" borderId="0" xfId="5" applyNumberFormat="1" applyFont="1" applyAlignment="1">
      <alignment horizontal="center" vertical="center" wrapText="1"/>
    </xf>
    <xf numFmtId="170" fontId="3" fillId="2" borderId="5" xfId="5" applyNumberFormat="1" applyFont="1" applyFill="1" applyBorder="1" applyAlignment="1">
      <alignment horizontal="center" vertical="center" wrapText="1"/>
    </xf>
    <xf numFmtId="0" fontId="3" fillId="0" borderId="1" xfId="0" applyFont="1" applyBorder="1" applyAlignment="1">
      <alignment horizontal="center" vertical="center" wrapText="1"/>
    </xf>
    <xf numFmtId="167" fontId="2" fillId="0" borderId="1" xfId="4" applyNumberFormat="1" applyFont="1" applyBorder="1" applyAlignment="1">
      <alignment horizontal="center" vertical="center" wrapText="1"/>
    </xf>
    <xf numFmtId="168" fontId="2" fillId="3" borderId="1" xfId="5" applyNumberFormat="1" applyFont="1" applyFill="1" applyBorder="1" applyAlignment="1">
      <alignment horizontal="right" vertical="center" wrapText="1" indent="1"/>
    </xf>
    <xf numFmtId="0" fontId="6" fillId="3" borderId="3" xfId="0" applyFont="1" applyFill="1" applyBorder="1" applyAlignment="1">
      <alignment vertical="center" wrapText="1"/>
    </xf>
    <xf numFmtId="0" fontId="0" fillId="3" borderId="0" xfId="0" applyFill="1"/>
    <xf numFmtId="0" fontId="5" fillId="3" borderId="8" xfId="0" applyFont="1" applyFill="1" applyBorder="1" applyAlignment="1">
      <alignment horizontal="left" vertical="center" wrapText="1"/>
    </xf>
    <xf numFmtId="0" fontId="6" fillId="3" borderId="0" xfId="6" applyFill="1"/>
    <xf numFmtId="0" fontId="6" fillId="3" borderId="1" xfId="0" applyFont="1" applyFill="1" applyBorder="1" applyAlignment="1">
      <alignment horizontal="left" vertical="center" wrapText="1"/>
    </xf>
    <xf numFmtId="0" fontId="6" fillId="3" borderId="1" xfId="6" applyFill="1" applyBorder="1" applyAlignment="1">
      <alignment vertical="center" wrapText="1"/>
    </xf>
    <xf numFmtId="0" fontId="6" fillId="3" borderId="0" xfId="0" applyFont="1" applyFill="1"/>
    <xf numFmtId="0" fontId="2" fillId="3" borderId="2" xfId="4" applyNumberFormat="1" applyFont="1" applyFill="1" applyBorder="1" applyAlignment="1">
      <alignment horizontal="center" vertical="center" wrapText="1"/>
    </xf>
    <xf numFmtId="0" fontId="6" fillId="3" borderId="0" xfId="0" applyFont="1" applyFill="1" applyAlignment="1">
      <alignment horizontal="left" vertical="center" wrapText="1"/>
    </xf>
    <xf numFmtId="0" fontId="3" fillId="3" borderId="0" xfId="0" applyFont="1" applyFill="1" applyAlignment="1">
      <alignment horizontal="center" vertical="center" wrapText="1"/>
    </xf>
    <xf numFmtId="171" fontId="2" fillId="3" borderId="0" xfId="5" applyNumberFormat="1" applyFont="1" applyFill="1" applyAlignment="1">
      <alignment horizontal="center" vertical="center" wrapText="1"/>
    </xf>
    <xf numFmtId="0" fontId="2" fillId="3" borderId="0" xfId="4" applyNumberFormat="1" applyFont="1" applyFill="1" applyAlignment="1">
      <alignment horizontal="center" vertical="center" wrapText="1"/>
    </xf>
    <xf numFmtId="167" fontId="2" fillId="3" borderId="0" xfId="4" applyNumberFormat="1" applyFont="1" applyFill="1" applyAlignment="1">
      <alignment horizontal="center" vertical="center" wrapText="1"/>
    </xf>
    <xf numFmtId="0" fontId="5" fillId="3" borderId="0" xfId="0" applyFont="1" applyFill="1" applyAlignment="1">
      <alignment horizontal="left" vertical="center" wrapText="1"/>
    </xf>
    <xf numFmtId="171" fontId="5" fillId="3" borderId="0" xfId="0" applyNumberFormat="1" applyFont="1" applyFill="1" applyAlignment="1">
      <alignment horizontal="left" vertical="center" wrapText="1"/>
    </xf>
    <xf numFmtId="0" fontId="2" fillId="3" borderId="0" xfId="3" applyNumberFormat="1" applyFont="1" applyFill="1" applyAlignment="1">
      <alignment horizontal="center" vertical="center" wrapText="1"/>
    </xf>
    <xf numFmtId="167" fontId="2" fillId="3" borderId="0" xfId="3" applyNumberFormat="1" applyFont="1" applyFill="1" applyAlignment="1">
      <alignment horizontal="center" vertical="center" wrapText="1"/>
    </xf>
    <xf numFmtId="0" fontId="0" fillId="3" borderId="0" xfId="0" applyFill="1" applyAlignment="1">
      <alignment vertical="center"/>
    </xf>
    <xf numFmtId="0" fontId="2" fillId="3" borderId="8" xfId="4" applyNumberFormat="1" applyFont="1" applyFill="1" applyBorder="1" applyAlignment="1">
      <alignment vertical="center" wrapText="1"/>
    </xf>
    <xf numFmtId="167" fontId="2" fillId="3" borderId="8" xfId="4" applyNumberFormat="1" applyFont="1" applyFill="1" applyBorder="1" applyAlignment="1">
      <alignment vertical="center" wrapText="1"/>
    </xf>
    <xf numFmtId="171" fontId="2" fillId="3" borderId="8" xfId="5" applyNumberFormat="1" applyFont="1" applyFill="1" applyBorder="1" applyAlignment="1">
      <alignment vertical="center" wrapText="1"/>
    </xf>
    <xf numFmtId="0" fontId="5" fillId="0" borderId="8" xfId="0" applyFont="1" applyBorder="1" applyAlignment="1">
      <alignment horizontal="center" vertical="center" wrapText="1"/>
    </xf>
    <xf numFmtId="0" fontId="3" fillId="0" borderId="1" xfId="0" applyFont="1" applyBorder="1" applyAlignment="1">
      <alignment horizontal="left" wrapText="1"/>
    </xf>
    <xf numFmtId="0" fontId="4" fillId="3" borderId="1" xfId="0" applyFont="1" applyFill="1" applyBorder="1" applyAlignment="1">
      <alignment vertical="center" wrapText="1"/>
    </xf>
    <xf numFmtId="0" fontId="6" fillId="3" borderId="3" xfId="6" applyFill="1" applyBorder="1" applyAlignment="1">
      <alignment vertical="center" wrapText="1"/>
    </xf>
    <xf numFmtId="0" fontId="6" fillId="3" borderId="3" xfId="6" applyFill="1" applyBorder="1" applyAlignment="1">
      <alignment horizontal="left" vertical="center" wrapText="1"/>
    </xf>
    <xf numFmtId="0" fontId="6" fillId="3" borderId="1" xfId="6" applyFill="1" applyBorder="1" applyAlignment="1">
      <alignment horizontal="left" vertical="center" wrapText="1"/>
    </xf>
    <xf numFmtId="0" fontId="6" fillId="3" borderId="3" xfId="0" applyFont="1" applyFill="1" applyBorder="1" applyAlignment="1">
      <alignment horizontal="left" vertical="center" wrapText="1"/>
    </xf>
    <xf numFmtId="167" fontId="2" fillId="5" borderId="3" xfId="4"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167" fontId="2" fillId="3" borderId="1" xfId="4" applyNumberFormat="1" applyFont="1" applyFill="1" applyBorder="1" applyAlignment="1">
      <alignment vertical="center" wrapText="1"/>
    </xf>
    <xf numFmtId="0" fontId="2" fillId="3" borderId="1" xfId="3" applyNumberFormat="1" applyFont="1" applyFill="1" applyBorder="1" applyAlignment="1">
      <alignment horizontal="center" vertical="center" wrapText="1"/>
    </xf>
    <xf numFmtId="166" fontId="2" fillId="3" borderId="1" xfId="3" applyFont="1" applyFill="1" applyBorder="1" applyAlignment="1">
      <alignment horizontal="right" vertical="center" wrapText="1" indent="1"/>
    </xf>
    <xf numFmtId="168" fontId="2" fillId="3" borderId="1" xfId="7" applyNumberFormat="1" applyFont="1" applyFill="1" applyBorder="1" applyAlignment="1">
      <alignment horizontal="right" vertical="center" wrapText="1" indent="1"/>
    </xf>
    <xf numFmtId="168" fontId="2" fillId="3" borderId="1" xfId="7" applyNumberFormat="1" applyFont="1" applyFill="1" applyBorder="1" applyAlignment="1">
      <alignment horizontal="center" vertical="center" wrapText="1"/>
    </xf>
    <xf numFmtId="0" fontId="4" fillId="3" borderId="1" xfId="12" applyFont="1" applyFill="1" applyBorder="1" applyAlignment="1">
      <alignment vertical="center" wrapText="1"/>
    </xf>
    <xf numFmtId="0" fontId="6" fillId="0" borderId="1" xfId="6" applyBorder="1" applyAlignment="1">
      <alignment vertical="center" wrapText="1"/>
    </xf>
    <xf numFmtId="166" fontId="2" fillId="3" borderId="1" xfId="4" applyFont="1" applyFill="1" applyBorder="1" applyAlignment="1">
      <alignment horizontal="right" vertical="center" wrapText="1" indent="1"/>
    </xf>
    <xf numFmtId="0" fontId="3" fillId="2" borderId="5" xfId="0" applyFont="1" applyFill="1" applyBorder="1" applyAlignment="1">
      <alignment horizontal="center" vertical="center" wrapText="1"/>
    </xf>
    <xf numFmtId="49" fontId="2" fillId="0" borderId="1" xfId="15" applyNumberFormat="1" applyFont="1" applyBorder="1" applyAlignment="1">
      <alignment horizontal="left" vertical="top"/>
    </xf>
    <xf numFmtId="0" fontId="2" fillId="0" borderId="1" xfId="15" applyFont="1" applyBorder="1" applyAlignment="1">
      <alignment vertical="top"/>
    </xf>
    <xf numFmtId="0" fontId="2" fillId="0" borderId="1" xfId="15" applyFont="1" applyBorder="1" applyAlignment="1">
      <alignment vertical="top" wrapText="1"/>
    </xf>
    <xf numFmtId="49" fontId="6" fillId="0" borderId="1" xfId="15" applyNumberFormat="1" applyFont="1" applyBorder="1" applyAlignment="1">
      <alignment horizontal="center"/>
    </xf>
    <xf numFmtId="0" fontId="6" fillId="0" borderId="1" xfId="15" applyFont="1" applyBorder="1"/>
    <xf numFmtId="14" fontId="1" fillId="0" borderId="1" xfId="15" applyNumberFormat="1" applyBorder="1"/>
    <xf numFmtId="0" fontId="1" fillId="0" borderId="1" xfId="15" applyBorder="1" applyAlignment="1">
      <alignment wrapText="1"/>
    </xf>
    <xf numFmtId="49" fontId="1" fillId="0" borderId="1" xfId="15" applyNumberFormat="1" applyBorder="1" applyAlignment="1">
      <alignment horizontal="center"/>
    </xf>
    <xf numFmtId="0" fontId="1" fillId="0" borderId="1" xfId="15" applyBorder="1"/>
    <xf numFmtId="0" fontId="1" fillId="0" borderId="1" xfId="15" quotePrefix="1" applyBorder="1" applyAlignment="1">
      <alignment wrapText="1"/>
    </xf>
    <xf numFmtId="0" fontId="1" fillId="3" borderId="0" xfId="0" applyFont="1" applyFill="1"/>
    <xf numFmtId="171" fontId="2" fillId="3" borderId="8" xfId="5" applyNumberFormat="1" applyFont="1" applyFill="1" applyBorder="1" applyAlignment="1">
      <alignment horizontal="center" vertical="center" wrapText="1"/>
    </xf>
    <xf numFmtId="0" fontId="23" fillId="0" borderId="14" xfId="0" applyFont="1" applyBorder="1" applyAlignment="1">
      <alignment horizontal="center" vertical="center" wrapText="1"/>
    </xf>
    <xf numFmtId="0" fontId="24" fillId="3" borderId="14" xfId="0" applyFont="1" applyFill="1" applyBorder="1" applyAlignment="1">
      <alignment horizontal="center" vertical="center" wrapText="1"/>
    </xf>
    <xf numFmtId="0" fontId="16" fillId="0" borderId="4" xfId="0" applyFont="1" applyBorder="1" applyAlignment="1">
      <alignment horizontal="left" vertical="center" wrapText="1"/>
    </xf>
    <xf numFmtId="0" fontId="24" fillId="6" borderId="14" xfId="0" applyFont="1" applyFill="1" applyBorder="1" applyAlignment="1">
      <alignment horizontal="center" vertical="center" wrapText="1"/>
    </xf>
    <xf numFmtId="0" fontId="2" fillId="7" borderId="1" xfId="0" applyFont="1" applyFill="1" applyBorder="1" applyAlignment="1">
      <alignment horizontal="center" vertical="center" wrapText="1"/>
    </xf>
    <xf numFmtId="170" fontId="25" fillId="4" borderId="1" xfId="0" applyNumberFormat="1" applyFont="1" applyFill="1" applyBorder="1" applyAlignment="1">
      <alignment horizontal="center" vertical="center" wrapText="1"/>
    </xf>
    <xf numFmtId="170" fontId="14" fillId="0" borderId="1" xfId="0" applyNumberFormat="1" applyFont="1" applyBorder="1" applyAlignment="1" applyProtection="1">
      <alignment horizontal="center" vertical="center"/>
      <protection locked="0"/>
    </xf>
    <xf numFmtId="170" fontId="15" fillId="2" borderId="1" xfId="0" applyNumberFormat="1" applyFont="1" applyFill="1" applyBorder="1" applyAlignment="1">
      <alignment vertical="center" wrapText="1"/>
    </xf>
    <xf numFmtId="170" fontId="14" fillId="0" borderId="0" xfId="0" applyNumberFormat="1" applyFont="1" applyAlignment="1">
      <alignment horizontal="center" vertical="center" wrapText="1"/>
    </xf>
    <xf numFmtId="170" fontId="2" fillId="0" borderId="0" xfId="0" applyNumberFormat="1" applyFont="1" applyAlignment="1">
      <alignment vertical="center" wrapText="1"/>
    </xf>
    <xf numFmtId="0" fontId="22" fillId="0" borderId="4" xfId="0" applyFont="1" applyBorder="1" applyAlignment="1">
      <alignment horizontal="left" vertical="center" wrapText="1"/>
    </xf>
    <xf numFmtId="167" fontId="2" fillId="0" borderId="1" xfId="4"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2" fillId="0" borderId="1" xfId="4" applyNumberFormat="1" applyFont="1" applyFill="1" applyBorder="1" applyAlignment="1">
      <alignment horizontal="center" vertical="center" wrapText="1"/>
    </xf>
    <xf numFmtId="0" fontId="24"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4" fillId="0" borderId="0" xfId="0" applyFont="1" applyAlignment="1">
      <alignment horizontal="center" vertical="center" wrapText="1"/>
    </xf>
    <xf numFmtId="0" fontId="3" fillId="0" borderId="0" xfId="0" applyFont="1" applyAlignment="1">
      <alignment vertical="center" wrapText="1"/>
    </xf>
    <xf numFmtId="0" fontId="23" fillId="0" borderId="0" xfId="12" applyFont="1" applyAlignment="1">
      <alignment horizontal="center" vertical="center" wrapText="1"/>
    </xf>
    <xf numFmtId="167" fontId="4" fillId="0" borderId="1" xfId="0" applyNumberFormat="1" applyFont="1" applyBorder="1" applyAlignment="1">
      <alignment horizontal="center" vertical="center" wrapText="1"/>
    </xf>
    <xf numFmtId="168" fontId="4" fillId="0" borderId="1" xfId="5" applyNumberFormat="1" applyFont="1" applyBorder="1" applyAlignment="1">
      <alignment horizontal="right" vertical="center" wrapText="1" indent="1"/>
    </xf>
    <xf numFmtId="167" fontId="2" fillId="0" borderId="15" xfId="4" applyNumberFormat="1" applyFont="1" applyBorder="1" applyAlignment="1">
      <alignment horizontal="center" vertical="center" wrapText="1"/>
    </xf>
    <xf numFmtId="0" fontId="6" fillId="3" borderId="1" xfId="0" applyFont="1" applyFill="1" applyBorder="1" applyAlignment="1">
      <alignment vertical="center" wrapText="1"/>
    </xf>
    <xf numFmtId="0" fontId="2" fillId="3" borderId="12" xfId="4" applyNumberFormat="1" applyFont="1" applyFill="1" applyBorder="1" applyAlignment="1">
      <alignment horizontal="center" vertical="center" wrapText="1"/>
    </xf>
    <xf numFmtId="167" fontId="2" fillId="3" borderId="8" xfId="4" applyNumberFormat="1" applyFont="1" applyFill="1" applyBorder="1" applyAlignment="1">
      <alignment horizontal="center" vertical="center" wrapText="1"/>
    </xf>
    <xf numFmtId="168" fontId="5" fillId="3" borderId="8" xfId="0" applyNumberFormat="1" applyFont="1" applyFill="1" applyBorder="1" applyAlignment="1">
      <alignment horizontal="center" vertical="center" wrapText="1"/>
    </xf>
    <xf numFmtId="0" fontId="6" fillId="3" borderId="8"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3" borderId="1" xfId="12" applyFont="1" applyFill="1" applyBorder="1" applyAlignment="1">
      <alignment vertical="center" wrapText="1"/>
    </xf>
    <xf numFmtId="0" fontId="5" fillId="0" borderId="8" xfId="12" applyFont="1" applyBorder="1" applyAlignment="1">
      <alignment horizontal="left" vertical="center" wrapText="1"/>
    </xf>
    <xf numFmtId="0" fontId="2" fillId="3" borderId="1" xfId="4" applyNumberFormat="1" applyFont="1" applyFill="1" applyBorder="1" applyAlignment="1">
      <alignment horizontal="center" vertical="center" wrapText="1"/>
    </xf>
    <xf numFmtId="167" fontId="2" fillId="3" borderId="1" xfId="4" applyNumberFormat="1" applyFont="1" applyFill="1" applyBorder="1" applyAlignment="1">
      <alignment horizontal="center" vertical="center" wrapText="1"/>
    </xf>
    <xf numFmtId="168" fontId="5" fillId="3" borderId="1" xfId="0" applyNumberFormat="1" applyFont="1" applyFill="1" applyBorder="1" applyAlignment="1">
      <alignment horizontal="center" vertical="center" wrapText="1"/>
    </xf>
    <xf numFmtId="167" fontId="2" fillId="0" borderId="8" xfId="4"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4" fillId="3" borderId="4" xfId="0" applyFont="1" applyFill="1" applyBorder="1" applyAlignment="1">
      <alignment horizontal="left" vertical="center" wrapText="1"/>
    </xf>
    <xf numFmtId="171" fontId="2" fillId="3" borderId="12" xfId="5" applyNumberFormat="1" applyFont="1" applyFill="1" applyBorder="1" applyAlignment="1">
      <alignment horizontal="center" vertical="center" wrapText="1"/>
    </xf>
    <xf numFmtId="0" fontId="2" fillId="0" borderId="1" xfId="0" applyFont="1" applyBorder="1" applyAlignment="1">
      <alignment horizontal="center" vertical="center" wrapText="1" indent="1"/>
    </xf>
    <xf numFmtId="166" fontId="2" fillId="0" borderId="1" xfId="4" applyFont="1" applyFill="1" applyBorder="1" applyAlignment="1">
      <alignment horizontal="right" vertical="center" wrapText="1" indent="1"/>
    </xf>
    <xf numFmtId="167" fontId="2" fillId="3" borderId="15" xfId="4" applyNumberFormat="1" applyFont="1" applyFill="1" applyBorder="1" applyAlignment="1">
      <alignment horizontal="center" vertical="center" wrapText="1"/>
    </xf>
    <xf numFmtId="0" fontId="5" fillId="0" borderId="3" xfId="0" applyFont="1" applyBorder="1" applyAlignment="1">
      <alignment vertical="center" wrapText="1"/>
    </xf>
    <xf numFmtId="170" fontId="6" fillId="3" borderId="1" xfId="4" applyNumberFormat="1" applyFont="1" applyFill="1" applyBorder="1" applyAlignment="1">
      <alignment horizontal="left" vertical="center" wrapText="1"/>
    </xf>
    <xf numFmtId="170" fontId="6" fillId="3" borderId="0" xfId="4" applyNumberFormat="1" applyFont="1" applyFill="1" applyAlignment="1">
      <alignment horizontal="left" vertical="center" wrapText="1"/>
    </xf>
    <xf numFmtId="170" fontId="2" fillId="3" borderId="12" xfId="4" applyNumberFormat="1" applyFont="1" applyFill="1" applyBorder="1" applyAlignment="1">
      <alignment horizontal="center" vertical="center" wrapText="1"/>
    </xf>
    <xf numFmtId="0" fontId="5" fillId="0" borderId="1" xfId="0" applyFont="1" applyBorder="1" applyAlignment="1">
      <alignment vertical="center" wrapText="1"/>
    </xf>
    <xf numFmtId="0" fontId="6" fillId="0" borderId="0" xfId="16"/>
    <xf numFmtId="167" fontId="28" fillId="5" borderId="3" xfId="17" applyNumberFormat="1" applyFont="1" applyFill="1" applyBorder="1" applyAlignment="1">
      <alignment horizontal="center" wrapText="1"/>
    </xf>
    <xf numFmtId="0" fontId="29" fillId="3" borderId="0" xfId="16" applyFont="1" applyFill="1" applyAlignment="1">
      <alignment vertical="center" wrapText="1"/>
    </xf>
    <xf numFmtId="0" fontId="29" fillId="3" borderId="0" xfId="16" applyFont="1" applyFill="1" applyAlignment="1">
      <alignment horizontal="left" vertical="center" wrapText="1"/>
    </xf>
    <xf numFmtId="0" fontId="29" fillId="3" borderId="0" xfId="6" applyFont="1" applyFill="1" applyAlignment="1">
      <alignment vertical="center" wrapText="1"/>
    </xf>
    <xf numFmtId="167" fontId="28" fillId="5" borderId="0" xfId="17" applyNumberFormat="1" applyFont="1" applyFill="1" applyBorder="1" applyAlignment="1">
      <alignment horizontal="center" vertical="center" wrapText="1"/>
    </xf>
    <xf numFmtId="0" fontId="6" fillId="3" borderId="0" xfId="16" applyFill="1"/>
    <xf numFmtId="0" fontId="29" fillId="3" borderId="0" xfId="6" applyFont="1" applyFill="1" applyAlignment="1">
      <alignment horizontal="left" vertical="center" wrapText="1"/>
    </xf>
    <xf numFmtId="0" fontId="25" fillId="4" borderId="1" xfId="18" applyFont="1" applyFill="1" applyBorder="1" applyAlignment="1">
      <alignment horizontal="center" vertical="center" wrapText="1"/>
    </xf>
    <xf numFmtId="0" fontId="29" fillId="0" borderId="0" xfId="16" applyFont="1"/>
    <xf numFmtId="0" fontId="25" fillId="4" borderId="1" xfId="18" applyFont="1" applyFill="1" applyBorder="1" applyAlignment="1">
      <alignment vertical="center" wrapText="1"/>
    </xf>
    <xf numFmtId="0" fontId="28" fillId="3" borderId="1" xfId="17" applyNumberFormat="1" applyFont="1" applyFill="1" applyBorder="1" applyAlignment="1">
      <alignment horizontal="center" vertical="center" wrapText="1"/>
    </xf>
    <xf numFmtId="166" fontId="28" fillId="3" borderId="1" xfId="17" applyFont="1" applyFill="1" applyBorder="1" applyAlignment="1">
      <alignment horizontal="right" vertical="center" wrapText="1" indent="1"/>
    </xf>
    <xf numFmtId="168" fontId="28" fillId="0" borderId="1" xfId="19" applyNumberFormat="1" applyFont="1" applyFill="1" applyBorder="1" applyAlignment="1">
      <alignment horizontal="right" vertical="center" wrapText="1" indent="1"/>
    </xf>
    <xf numFmtId="3" fontId="25" fillId="0" borderId="1" xfId="18" applyNumberFormat="1" applyFont="1" applyBorder="1" applyAlignment="1" applyProtection="1">
      <alignment horizontal="center" vertical="center"/>
      <protection locked="0"/>
    </xf>
    <xf numFmtId="0" fontId="28" fillId="2" borderId="5" xfId="18" applyFont="1" applyFill="1" applyBorder="1" applyAlignment="1">
      <alignment vertical="center" wrapText="1"/>
    </xf>
    <xf numFmtId="0" fontId="28" fillId="2" borderId="0" xfId="18" applyFont="1" applyFill="1" applyAlignment="1">
      <alignment vertical="center" wrapText="1"/>
    </xf>
    <xf numFmtId="0" fontId="28" fillId="4" borderId="15" xfId="16" applyFont="1" applyFill="1" applyBorder="1" applyAlignment="1">
      <alignment vertical="center" wrapText="1"/>
    </xf>
    <xf numFmtId="0" fontId="29" fillId="3" borderId="0" xfId="16" applyFont="1" applyFill="1"/>
    <xf numFmtId="0" fontId="32" fillId="0" borderId="0" xfId="18"/>
    <xf numFmtId="0" fontId="28" fillId="8" borderId="1" xfId="17" applyNumberFormat="1" applyFont="1" applyFill="1" applyBorder="1" applyAlignment="1">
      <alignment horizontal="center" vertical="center" wrapText="1"/>
    </xf>
    <xf numFmtId="166" fontId="28" fillId="8" borderId="1" xfId="17" applyFont="1" applyFill="1" applyBorder="1" applyAlignment="1">
      <alignment horizontal="right" vertical="center" wrapText="1" indent="1"/>
    </xf>
    <xf numFmtId="168" fontId="28" fillId="8" borderId="1" xfId="19" applyNumberFormat="1" applyFont="1" applyFill="1" applyBorder="1" applyAlignment="1">
      <alignment horizontal="right" vertical="center" wrapText="1" indent="1"/>
    </xf>
    <xf numFmtId="3" fontId="25" fillId="8" borderId="1" xfId="18" applyNumberFormat="1" applyFont="1" applyFill="1" applyBorder="1" applyAlignment="1" applyProtection="1">
      <alignment horizontal="center" vertical="center"/>
      <protection locked="0"/>
    </xf>
    <xf numFmtId="0" fontId="29" fillId="8" borderId="0" xfId="16" applyFont="1" applyFill="1"/>
    <xf numFmtId="0" fontId="32" fillId="8" borderId="0" xfId="18" applyFill="1"/>
    <xf numFmtId="0" fontId="29" fillId="0" borderId="0" xfId="6" applyFont="1"/>
    <xf numFmtId="3" fontId="25" fillId="0" borderId="5" xfId="18" applyNumberFormat="1" applyFont="1" applyBorder="1" applyAlignment="1" applyProtection="1">
      <alignment horizontal="center" vertical="center"/>
      <protection locked="0"/>
    </xf>
    <xf numFmtId="0" fontId="28" fillId="2" borderId="1" xfId="18" applyFont="1" applyFill="1" applyBorder="1" applyAlignment="1">
      <alignment horizontal="center" vertical="center" wrapText="1"/>
    </xf>
    <xf numFmtId="166" fontId="28" fillId="3" borderId="5" xfId="17" applyFont="1" applyFill="1" applyBorder="1" applyAlignment="1">
      <alignment horizontal="right" vertical="center" wrapText="1" indent="1"/>
    </xf>
    <xf numFmtId="0" fontId="6" fillId="0" borderId="0" xfId="16" applyAlignment="1">
      <alignment horizontal="center" vertical="center"/>
    </xf>
    <xf numFmtId="172" fontId="6" fillId="0" borderId="0" xfId="16" applyNumberFormat="1" applyAlignment="1">
      <alignment wrapText="1"/>
    </xf>
    <xf numFmtId="0" fontId="0" fillId="0" borderId="0" xfId="0" applyAlignment="1">
      <alignment vertical="center" wrapText="1"/>
    </xf>
    <xf numFmtId="0" fontId="0" fillId="0" borderId="0" xfId="0" applyAlignment="1">
      <alignment horizontal="center" vertical="center" wrapText="1"/>
    </xf>
    <xf numFmtId="0" fontId="6" fillId="0" borderId="0" xfId="0" applyFont="1" applyAlignment="1">
      <alignment vertical="center" wrapText="1"/>
    </xf>
    <xf numFmtId="171" fontId="2" fillId="0" borderId="0" xfId="5" applyNumberFormat="1" applyFont="1" applyAlignment="1">
      <alignment vertical="center" wrapText="1"/>
    </xf>
    <xf numFmtId="171" fontId="2" fillId="0" borderId="0" xfId="0" applyNumberFormat="1" applyFont="1" applyAlignment="1">
      <alignment vertical="center" wrapText="1"/>
    </xf>
    <xf numFmtId="171" fontId="0" fillId="0" borderId="0" xfId="5" applyNumberFormat="1" applyFont="1"/>
    <xf numFmtId="171" fontId="0" fillId="0" borderId="0" xfId="5" applyNumberFormat="1" applyFont="1" applyAlignment="1">
      <alignment vertical="center" wrapText="1"/>
    </xf>
    <xf numFmtId="0" fontId="6" fillId="0" borderId="3" xfId="0" applyFont="1" applyBorder="1" applyAlignment="1">
      <alignment vertical="center" wrapText="1"/>
    </xf>
    <xf numFmtId="0" fontId="6" fillId="0" borderId="0" xfId="0" applyFont="1" applyAlignment="1">
      <alignment horizontal="center" vertical="center" wrapText="1"/>
    </xf>
    <xf numFmtId="0" fontId="29" fillId="8" borderId="0" xfId="16" applyFont="1" applyFill="1" applyAlignment="1">
      <alignment vertical="center" wrapText="1"/>
    </xf>
    <xf numFmtId="0" fontId="23" fillId="3" borderId="14" xfId="0" applyFont="1" applyFill="1" applyBorder="1" applyAlignment="1">
      <alignment horizontal="center" vertical="center" wrapText="1"/>
    </xf>
    <xf numFmtId="0" fontId="6" fillId="3" borderId="4" xfId="6" applyFill="1" applyBorder="1" applyAlignment="1">
      <alignment vertical="center" wrapText="1"/>
    </xf>
    <xf numFmtId="0" fontId="2" fillId="3" borderId="1" xfId="6" applyFont="1" applyFill="1" applyBorder="1" applyAlignment="1">
      <alignment horizontal="left" vertical="center" wrapText="1"/>
    </xf>
    <xf numFmtId="170" fontId="2" fillId="9" borderId="1" xfId="0" applyNumberFormat="1" applyFont="1" applyFill="1" applyBorder="1" applyAlignment="1">
      <alignment horizontal="right" vertical="center" wrapText="1" indent="1"/>
    </xf>
    <xf numFmtId="2" fontId="2" fillId="3" borderId="1" xfId="4" applyNumberFormat="1" applyFont="1" applyFill="1" applyBorder="1" applyAlignment="1">
      <alignment horizontal="center" vertical="center" wrapText="1"/>
    </xf>
    <xf numFmtId="170" fontId="2" fillId="3" borderId="1" xfId="0" applyNumberFormat="1" applyFont="1" applyFill="1" applyBorder="1" applyAlignment="1">
      <alignment horizontal="right" vertical="center" wrapText="1" indent="1"/>
    </xf>
    <xf numFmtId="0" fontId="3" fillId="4" borderId="3" xfId="0" applyFont="1" applyFill="1" applyBorder="1" applyAlignment="1">
      <alignment horizontal="center" vertical="center" wrapText="1"/>
    </xf>
    <xf numFmtId="0" fontId="3" fillId="4" borderId="7" xfId="0" applyFont="1" applyFill="1" applyBorder="1" applyAlignment="1">
      <alignment vertical="center" wrapText="1"/>
    </xf>
    <xf numFmtId="0" fontId="3" fillId="4" borderId="2" xfId="0" applyFont="1" applyFill="1" applyBorder="1" applyAlignment="1">
      <alignment vertical="center" wrapText="1"/>
    </xf>
    <xf numFmtId="168" fontId="5" fillId="0" borderId="1" xfId="0" applyNumberFormat="1" applyFont="1" applyBorder="1" applyAlignment="1">
      <alignment horizontal="center" vertical="center" wrapText="1"/>
    </xf>
    <xf numFmtId="170" fontId="2" fillId="0" borderId="1" xfId="0" applyNumberFormat="1" applyFont="1" applyBorder="1" applyAlignment="1">
      <alignment horizontal="right" vertical="center" wrapText="1" indent="1"/>
    </xf>
    <xf numFmtId="2" fontId="2" fillId="0" borderId="1" xfId="4" applyNumberFormat="1" applyFont="1" applyFill="1" applyBorder="1" applyAlignment="1">
      <alignment horizontal="center" vertical="center" wrapText="1"/>
    </xf>
    <xf numFmtId="0" fontId="37" fillId="3" borderId="1" xfId="0" applyFont="1" applyFill="1" applyBorder="1" applyAlignment="1">
      <alignment horizontal="left" vertical="center" wrapText="1"/>
    </xf>
    <xf numFmtId="0" fontId="37" fillId="0" borderId="1" xfId="0" applyFont="1" applyBorder="1" applyAlignment="1">
      <alignment horizontal="left" vertical="center" wrapText="1"/>
    </xf>
    <xf numFmtId="0" fontId="37" fillId="0" borderId="1" xfId="0" applyFont="1" applyBorder="1"/>
    <xf numFmtId="0" fontId="4" fillId="0" borderId="1" xfId="0" applyFont="1" applyBorder="1" applyAlignment="1">
      <alignment horizontal="left" vertical="center" wrapText="1"/>
    </xf>
    <xf numFmtId="0" fontId="6" fillId="0" borderId="1" xfId="6" applyBorder="1" applyAlignment="1">
      <alignment horizontal="left" vertical="center" wrapText="1"/>
    </xf>
    <xf numFmtId="0" fontId="6"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2" fillId="3" borderId="1" xfId="4" applyNumberFormat="1" applyFont="1" applyFill="1" applyBorder="1" applyAlignment="1">
      <alignment horizontal="center" vertical="center" wrapText="1"/>
    </xf>
    <xf numFmtId="167" fontId="2" fillId="3" borderId="1" xfId="4" applyNumberFormat="1" applyFont="1" applyFill="1" applyBorder="1" applyAlignment="1">
      <alignment horizontal="center" vertical="center" wrapText="1"/>
    </xf>
    <xf numFmtId="168" fontId="5" fillId="3" borderId="1" xfId="0" applyNumberFormat="1" applyFont="1" applyFill="1" applyBorder="1" applyAlignment="1">
      <alignment horizontal="center" vertical="center" wrapText="1"/>
    </xf>
    <xf numFmtId="167" fontId="2" fillId="0" borderId="8" xfId="4" applyNumberFormat="1" applyFont="1" applyBorder="1" applyAlignment="1">
      <alignment horizontal="center" vertical="center" wrapText="1"/>
    </xf>
    <xf numFmtId="0" fontId="6" fillId="3" borderId="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5" xfId="0" applyFont="1" applyFill="1" applyBorder="1" applyAlignment="1">
      <alignment horizontal="center" vertical="center" wrapText="1"/>
    </xf>
    <xf numFmtId="171" fontId="2" fillId="3" borderId="11" xfId="5" applyNumberFormat="1" applyFont="1" applyFill="1" applyBorder="1" applyAlignment="1">
      <alignment horizontal="center" vertical="center" wrapText="1"/>
    </xf>
    <xf numFmtId="171" fontId="2" fillId="3" borderId="12" xfId="5" applyNumberFormat="1" applyFont="1" applyFill="1" applyBorder="1" applyAlignment="1">
      <alignment horizontal="center" vertical="center" wrapText="1"/>
    </xf>
    <xf numFmtId="171" fontId="2" fillId="3" borderId="16" xfId="5"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9" fillId="0" borderId="3" xfId="0" applyFont="1" applyBorder="1" applyAlignment="1">
      <alignment horizontal="right" vertical="center" wrapText="1"/>
    </xf>
    <xf numFmtId="0" fontId="9" fillId="0" borderId="7" xfId="0" applyFont="1" applyBorder="1" applyAlignment="1">
      <alignment horizontal="right" vertical="center" wrapText="1"/>
    </xf>
    <xf numFmtId="0" fontId="9" fillId="0" borderId="2" xfId="0" applyFont="1" applyBorder="1" applyAlignment="1">
      <alignment horizontal="right" vertical="center" wrapText="1"/>
    </xf>
    <xf numFmtId="167" fontId="2" fillId="0" borderId="1" xfId="4" applyNumberFormat="1" applyFont="1" applyBorder="1" applyAlignment="1">
      <alignment horizontal="center" vertical="center" wrapText="1"/>
    </xf>
    <xf numFmtId="167" fontId="2" fillId="0" borderId="1" xfId="4" applyNumberFormat="1" applyFont="1" applyFill="1" applyBorder="1" applyAlignment="1">
      <alignment horizontal="center" vertical="center" wrapText="1"/>
    </xf>
    <xf numFmtId="0" fontId="21" fillId="0" borderId="3"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2"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4" borderId="5" xfId="0" applyFont="1" applyFill="1" applyBorder="1" applyAlignment="1">
      <alignment horizontal="left" wrapText="1"/>
    </xf>
    <xf numFmtId="0" fontId="4" fillId="4" borderId="4" xfId="0" applyFont="1" applyFill="1" applyBorder="1" applyAlignment="1">
      <alignment horizontal="left" wrapText="1"/>
    </xf>
    <xf numFmtId="0" fontId="5" fillId="0" borderId="0" xfId="0" applyFont="1" applyAlignment="1">
      <alignment horizont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170" fontId="3" fillId="4" borderId="5" xfId="5" applyNumberFormat="1" applyFont="1" applyFill="1" applyBorder="1" applyAlignment="1">
      <alignment horizontal="center" vertical="center" wrapText="1"/>
    </xf>
    <xf numFmtId="170" fontId="3" fillId="4" borderId="4" xfId="5" applyNumberFormat="1" applyFont="1" applyFill="1" applyBorder="1" applyAlignment="1">
      <alignment horizontal="center" vertical="center" wrapText="1"/>
    </xf>
    <xf numFmtId="49" fontId="4" fillId="0" borderId="1" xfId="15" applyNumberFormat="1" applyFont="1" applyBorder="1" applyAlignment="1">
      <alignment horizontal="center"/>
    </xf>
    <xf numFmtId="0" fontId="28" fillId="4" borderId="3" xfId="18" applyFont="1" applyFill="1" applyBorder="1" applyAlignment="1">
      <alignment horizontal="left" vertical="center" wrapText="1"/>
    </xf>
    <xf numFmtId="0" fontId="28" fillId="4" borderId="7" xfId="18" applyFont="1" applyFill="1" applyBorder="1" applyAlignment="1">
      <alignment horizontal="left" vertical="center" wrapText="1"/>
    </xf>
    <xf numFmtId="0" fontId="28" fillId="4" borderId="2" xfId="18" applyFont="1" applyFill="1" applyBorder="1" applyAlignment="1">
      <alignment horizontal="left" vertical="center" wrapText="1"/>
    </xf>
    <xf numFmtId="168" fontId="28" fillId="0" borderId="3" xfId="19" applyNumberFormat="1" applyFont="1" applyFill="1" applyBorder="1" applyAlignment="1">
      <alignment horizontal="center" vertical="center" wrapText="1"/>
    </xf>
    <xf numFmtId="168" fontId="28" fillId="0" borderId="2" xfId="19" applyNumberFormat="1" applyFont="1" applyFill="1" applyBorder="1" applyAlignment="1">
      <alignment horizontal="center" vertical="center" wrapText="1"/>
    </xf>
    <xf numFmtId="0" fontId="28" fillId="4" borderId="9" xfId="18" applyFont="1" applyFill="1" applyBorder="1" applyAlignment="1">
      <alignment horizontal="left" vertical="center" wrapText="1"/>
    </xf>
    <xf numFmtId="0" fontId="28" fillId="4" borderId="10" xfId="18" applyFont="1" applyFill="1" applyBorder="1" applyAlignment="1">
      <alignment horizontal="left" vertical="center" wrapText="1"/>
    </xf>
    <xf numFmtId="0" fontId="28" fillId="4" borderId="11" xfId="18" applyFont="1" applyFill="1" applyBorder="1" applyAlignment="1">
      <alignment horizontal="left" vertical="center" wrapText="1"/>
    </xf>
    <xf numFmtId="0" fontId="6" fillId="0" borderId="3" xfId="16" applyBorder="1" applyAlignment="1">
      <alignment horizontal="left" vertical="center" wrapText="1"/>
    </xf>
    <xf numFmtId="0" fontId="6" fillId="0" borderId="7" xfId="16" applyBorder="1" applyAlignment="1">
      <alignment horizontal="left" vertical="center"/>
    </xf>
    <xf numFmtId="0" fontId="6" fillId="0" borderId="2" xfId="16" applyBorder="1" applyAlignment="1">
      <alignment horizontal="left" vertical="center"/>
    </xf>
    <xf numFmtId="0" fontId="28" fillId="4" borderId="9" xfId="18" applyFont="1" applyFill="1" applyBorder="1" applyAlignment="1">
      <alignment horizontal="center" vertical="center" wrapText="1"/>
    </xf>
    <xf numFmtId="0" fontId="28" fillId="4" borderId="10" xfId="18" applyFont="1" applyFill="1" applyBorder="1" applyAlignment="1">
      <alignment horizontal="center" vertical="center" wrapText="1"/>
    </xf>
    <xf numFmtId="0" fontId="28" fillId="4" borderId="11" xfId="18" applyFont="1" applyFill="1" applyBorder="1" applyAlignment="1">
      <alignment horizontal="center" vertical="center" wrapText="1"/>
    </xf>
    <xf numFmtId="170" fontId="28" fillId="4" borderId="6" xfId="19" applyNumberFormat="1" applyFont="1" applyFill="1" applyBorder="1" applyAlignment="1">
      <alignment horizontal="center" vertical="center" wrapText="1"/>
    </xf>
    <xf numFmtId="170" fontId="28" fillId="4" borderId="0" xfId="19" applyNumberFormat="1" applyFont="1" applyFill="1" applyBorder="1" applyAlignment="1">
      <alignment horizontal="center" vertical="center" wrapText="1"/>
    </xf>
    <xf numFmtId="0" fontId="34" fillId="3" borderId="3" xfId="16" applyFont="1" applyFill="1" applyBorder="1" applyAlignment="1">
      <alignment horizontal="left" vertical="center" wrapText="1"/>
    </xf>
    <xf numFmtId="0" fontId="34" fillId="3" borderId="2" xfId="16" applyFont="1" applyFill="1" applyBorder="1" applyAlignment="1">
      <alignment horizontal="left" vertical="center" wrapText="1"/>
    </xf>
    <xf numFmtId="0" fontId="28" fillId="3" borderId="3" xfId="20" applyFont="1" applyFill="1" applyBorder="1" applyAlignment="1">
      <alignment horizontal="left" vertical="center" wrapText="1"/>
    </xf>
    <xf numFmtId="0" fontId="28" fillId="3" borderId="2" xfId="20" applyFont="1" applyFill="1" applyBorder="1" applyAlignment="1">
      <alignment horizontal="left" vertical="center" wrapText="1"/>
    </xf>
    <xf numFmtId="0" fontId="28" fillId="4" borderId="9" xfId="16" applyFont="1" applyFill="1" applyBorder="1" applyAlignment="1">
      <alignment horizontal="left" vertical="center" wrapText="1"/>
    </xf>
    <xf numFmtId="0" fontId="28" fillId="4" borderId="10" xfId="16" applyFont="1" applyFill="1" applyBorder="1" applyAlignment="1">
      <alignment horizontal="left" vertical="center" wrapText="1"/>
    </xf>
    <xf numFmtId="0" fontId="28" fillId="4" borderId="11" xfId="16" applyFont="1" applyFill="1" applyBorder="1" applyAlignment="1">
      <alignment horizontal="left" vertical="center" wrapText="1"/>
    </xf>
    <xf numFmtId="0" fontId="28" fillId="3" borderId="3" xfId="16" applyFont="1" applyFill="1" applyBorder="1" applyAlignment="1">
      <alignment horizontal="left" vertical="center" wrapText="1"/>
    </xf>
    <xf numFmtId="0" fontId="28" fillId="3" borderId="2" xfId="16" applyFont="1" applyFill="1" applyBorder="1" applyAlignment="1">
      <alignment horizontal="left" vertical="center" wrapText="1"/>
    </xf>
    <xf numFmtId="0" fontId="28" fillId="8" borderId="3" xfId="16" applyFont="1" applyFill="1" applyBorder="1" applyAlignment="1">
      <alignment horizontal="left" vertical="center" wrapText="1"/>
    </xf>
    <xf numFmtId="0" fontId="28" fillId="8" borderId="2" xfId="16" applyFont="1" applyFill="1" applyBorder="1" applyAlignment="1">
      <alignment horizontal="left" vertical="center" wrapText="1"/>
    </xf>
    <xf numFmtId="0" fontId="28" fillId="3" borderId="9" xfId="18" applyFont="1" applyFill="1" applyBorder="1" applyAlignment="1">
      <alignment horizontal="center" vertical="center" wrapText="1"/>
    </xf>
    <xf numFmtId="0" fontId="28" fillId="3" borderId="11" xfId="18" applyFont="1" applyFill="1" applyBorder="1" applyAlignment="1">
      <alignment horizontal="center" vertical="center" wrapText="1"/>
    </xf>
    <xf numFmtId="0" fontId="28" fillId="3" borderId="13" xfId="18" applyFont="1" applyFill="1" applyBorder="1" applyAlignment="1">
      <alignment horizontal="center" vertical="center" wrapText="1"/>
    </xf>
    <xf numFmtId="0" fontId="28" fillId="3" borderId="16" xfId="18" applyFont="1" applyFill="1" applyBorder="1" applyAlignment="1">
      <alignment horizontal="center" vertical="center" wrapText="1"/>
    </xf>
    <xf numFmtId="0" fontId="28" fillId="2" borderId="1" xfId="18" applyFont="1" applyFill="1" applyBorder="1" applyAlignment="1">
      <alignment horizontal="center" vertical="center" wrapText="1"/>
    </xf>
    <xf numFmtId="170" fontId="28" fillId="4" borderId="1" xfId="19" applyNumberFormat="1" applyFont="1" applyFill="1" applyBorder="1" applyAlignment="1">
      <alignment horizontal="center" vertical="center" wrapText="1"/>
    </xf>
    <xf numFmtId="0" fontId="34" fillId="0" borderId="3" xfId="18" applyFont="1" applyBorder="1" applyAlignment="1">
      <alignment horizontal="left" vertical="center" wrapText="1"/>
    </xf>
    <xf numFmtId="0" fontId="34" fillId="0" borderId="2" xfId="18" applyFont="1" applyBorder="1" applyAlignment="1">
      <alignment horizontal="left" vertical="center" wrapText="1"/>
    </xf>
    <xf numFmtId="0" fontId="29" fillId="3" borderId="0" xfId="16" applyFont="1" applyFill="1" applyAlignment="1">
      <alignment horizontal="left" vertical="center" wrapText="1"/>
    </xf>
    <xf numFmtId="0" fontId="28" fillId="5" borderId="0" xfId="16" applyFont="1" applyFill="1" applyAlignment="1">
      <alignment horizontal="center" vertical="center" wrapText="1"/>
    </xf>
    <xf numFmtId="0" fontId="27" fillId="6" borderId="3" xfId="16" applyFont="1" applyFill="1" applyBorder="1" applyAlignment="1">
      <alignment horizontal="center" vertical="center" wrapText="1"/>
    </xf>
    <xf numFmtId="0" fontId="27" fillId="6" borderId="7" xfId="16" applyFont="1" applyFill="1" applyBorder="1" applyAlignment="1">
      <alignment horizontal="center" vertical="center" wrapText="1"/>
    </xf>
    <xf numFmtId="0" fontId="27" fillId="6" borderId="2" xfId="16" applyFont="1" applyFill="1" applyBorder="1" applyAlignment="1">
      <alignment horizontal="center" vertical="center" wrapText="1"/>
    </xf>
    <xf numFmtId="0" fontId="21" fillId="6" borderId="6" xfId="16" applyFont="1" applyFill="1" applyBorder="1" applyAlignment="1">
      <alignment horizontal="center" vertical="center" wrapText="1"/>
    </xf>
    <xf numFmtId="0" fontId="21" fillId="6" borderId="0" xfId="16" applyFont="1" applyFill="1" applyAlignment="1">
      <alignment horizontal="center" vertical="center" wrapText="1"/>
    </xf>
    <xf numFmtId="0" fontId="21" fillId="6" borderId="12" xfId="16" applyFont="1" applyFill="1" applyBorder="1" applyAlignment="1">
      <alignment horizontal="center" vertical="center" wrapText="1"/>
    </xf>
    <xf numFmtId="167" fontId="28" fillId="5" borderId="7" xfId="17" applyNumberFormat="1" applyFont="1" applyFill="1" applyBorder="1" applyAlignment="1">
      <alignment horizontal="center" wrapText="1"/>
    </xf>
    <xf numFmtId="167" fontId="28" fillId="5" borderId="2" xfId="17" applyNumberFormat="1" applyFont="1" applyFill="1" applyBorder="1" applyAlignment="1">
      <alignment horizontal="center" wrapText="1"/>
    </xf>
    <xf numFmtId="0" fontId="36" fillId="0" borderId="0" xfId="0" applyFont="1" applyAlignment="1">
      <alignment horizontal="center" vertical="center" wrapText="1"/>
    </xf>
  </cellXfs>
  <cellStyles count="21">
    <cellStyle name="Comma 2" xfId="1" xr:uid="{00000000-0005-0000-0000-000000000000}"/>
    <cellStyle name="Dezimal 2" xfId="2" xr:uid="{00000000-0005-0000-0000-000001000000}"/>
    <cellStyle name="Dezimal 2 2" xfId="9" xr:uid="{00000000-0005-0000-0000-000002000000}"/>
    <cellStyle name="Komma 2" xfId="3" xr:uid="{00000000-0005-0000-0000-000004000000}"/>
    <cellStyle name="Milliers 2" xfId="10" xr:uid="{00000000-0005-0000-0000-000005000000}"/>
    <cellStyle name="Milliers 4" xfId="17" xr:uid="{4E7A91E0-EF75-4E51-BE7D-1E1808F66D4E}"/>
    <cellStyle name="Monétaire 2" xfId="11" xr:uid="{00000000-0005-0000-0000-000006000000}"/>
    <cellStyle name="Monétaire 4" xfId="19" xr:uid="{E40D1247-6A97-4A9B-A2D1-5297CE0C28AA}"/>
    <cellStyle name="Normal 2" xfId="18" xr:uid="{09A29CAC-6CCA-4C6C-9843-E14167964FFF}"/>
    <cellStyle name="Normal 4" xfId="16" xr:uid="{00000000-0005-0000-0000-000007000000}"/>
    <cellStyle name="Standard 2" xfId="6" xr:uid="{00000000-0005-0000-0000-000009000000}"/>
    <cellStyle name="Standard 3" xfId="13" xr:uid="{00000000-0005-0000-0000-00000A000000}"/>
    <cellStyle name="Денежный" xfId="5" builtinId="4"/>
    <cellStyle name="Денежный 2" xfId="7" xr:uid="{00000000-0005-0000-0000-00000C000000}"/>
    <cellStyle name="Денежный 3" xfId="14" xr:uid="{00000000-0005-0000-0000-00000D000000}"/>
    <cellStyle name="Обычный" xfId="0" builtinId="0"/>
    <cellStyle name="Обычный 2" xfId="15" xr:uid="{00000000-0005-0000-0000-00000E000000}"/>
    <cellStyle name="Обычный 2 2" xfId="12" xr:uid="{00000000-0005-0000-0000-00000F000000}"/>
    <cellStyle name="Обычный 2 2 2" xfId="20" xr:uid="{FEF8E8FA-EA38-43AA-AFCC-711AFADE6F17}"/>
    <cellStyle name="Финансовый" xfId="4" builtinId="3"/>
    <cellStyle name="Финансовый 2" xfId="8"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F2 Historical price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lineChart>
        <c:grouping val="standard"/>
        <c:varyColors val="0"/>
        <c:ser>
          <c:idx val="1"/>
          <c:order val="1"/>
          <c:tx>
            <c:strRef>
              <c:f>historic!$B$1</c:f>
              <c:strCache>
                <c:ptCount val="1"/>
                <c:pt idx="0">
                  <c:v> F2 UL </c:v>
                </c:pt>
              </c:strCache>
            </c:strRef>
          </c:tx>
          <c:spPr>
            <a:ln w="28575" cap="rnd">
              <a:solidFill>
                <a:schemeClr val="accent2"/>
              </a:solidFill>
              <a:round/>
            </a:ln>
            <a:effectLst/>
          </c:spPr>
          <c:marker>
            <c:symbol val="none"/>
          </c:marker>
          <c:cat>
            <c:numRef>
              <c:f>historic!$A$2:$A$4</c:f>
              <c:numCache>
                <c:formatCode>General</c:formatCode>
                <c:ptCount val="3"/>
                <c:pt idx="0">
                  <c:v>2019</c:v>
                </c:pt>
                <c:pt idx="1">
                  <c:v>2020</c:v>
                </c:pt>
                <c:pt idx="2">
                  <c:v>2021</c:v>
                </c:pt>
              </c:numCache>
            </c:numRef>
          </c:cat>
          <c:val>
            <c:numRef>
              <c:f>historic!$B$2:$B$4</c:f>
              <c:numCache>
                <c:formatCode>_-* #\ ##0\ "€"_-;\-* #\ ##0\ "€"_-;_-* "-"??\ "€"_-;_-@_-</c:formatCode>
                <c:ptCount val="3"/>
                <c:pt idx="0">
                  <c:v>143300</c:v>
                </c:pt>
                <c:pt idx="1">
                  <c:v>143300</c:v>
                </c:pt>
                <c:pt idx="2">
                  <c:v>164800</c:v>
                </c:pt>
              </c:numCache>
            </c:numRef>
          </c:val>
          <c:smooth val="0"/>
          <c:extLst>
            <c:ext xmlns:c16="http://schemas.microsoft.com/office/drawing/2014/chart" uri="{C3380CC4-5D6E-409C-BE32-E72D297353CC}">
              <c16:uniqueId val="{00000000-E646-4E5B-B17F-27F5212FD44F}"/>
            </c:ext>
          </c:extLst>
        </c:ser>
        <c:ser>
          <c:idx val="2"/>
          <c:order val="2"/>
          <c:tx>
            <c:strRef>
              <c:f>historic!$C$1</c:f>
              <c:strCache>
                <c:ptCount val="1"/>
                <c:pt idx="0">
                  <c:v> F2 LSA </c:v>
                </c:pt>
              </c:strCache>
            </c:strRef>
          </c:tx>
          <c:spPr>
            <a:ln w="28575" cap="rnd">
              <a:solidFill>
                <a:schemeClr val="accent3"/>
              </a:solidFill>
              <a:round/>
            </a:ln>
            <a:effectLst/>
          </c:spPr>
          <c:marker>
            <c:symbol val="none"/>
          </c:marker>
          <c:cat>
            <c:numRef>
              <c:f>historic!$A$2:$A$4</c:f>
              <c:numCache>
                <c:formatCode>General</c:formatCode>
                <c:ptCount val="3"/>
                <c:pt idx="0">
                  <c:v>2019</c:v>
                </c:pt>
                <c:pt idx="1">
                  <c:v>2020</c:v>
                </c:pt>
                <c:pt idx="2">
                  <c:v>2021</c:v>
                </c:pt>
              </c:numCache>
            </c:numRef>
          </c:cat>
          <c:val>
            <c:numRef>
              <c:f>historic!$C$2:$C$4</c:f>
              <c:numCache>
                <c:formatCode>_-* #\ ##0\ "€"_-;\-* #\ ##0\ "€"_-;_-* "-"??\ "€"_-;_-@_-</c:formatCode>
                <c:ptCount val="3"/>
                <c:pt idx="0">
                  <c:v>169800</c:v>
                </c:pt>
                <c:pt idx="1">
                  <c:v>169800</c:v>
                </c:pt>
                <c:pt idx="2">
                  <c:v>164800</c:v>
                </c:pt>
              </c:numCache>
            </c:numRef>
          </c:val>
          <c:smooth val="0"/>
          <c:extLst>
            <c:ext xmlns:c16="http://schemas.microsoft.com/office/drawing/2014/chart" uri="{C3380CC4-5D6E-409C-BE32-E72D297353CC}">
              <c16:uniqueId val="{00000001-E646-4E5B-B17F-27F5212FD44F}"/>
            </c:ext>
          </c:extLst>
        </c:ser>
        <c:ser>
          <c:idx val="3"/>
          <c:order val="3"/>
          <c:tx>
            <c:strRef>
              <c:f>historic!$D$1</c:f>
              <c:strCache>
                <c:ptCount val="1"/>
                <c:pt idx="0">
                  <c:v> F2 VFR </c:v>
                </c:pt>
              </c:strCache>
            </c:strRef>
          </c:tx>
          <c:spPr>
            <a:ln w="28575" cap="rnd">
              <a:solidFill>
                <a:schemeClr val="accent4"/>
              </a:solidFill>
              <a:round/>
            </a:ln>
            <a:effectLst/>
          </c:spPr>
          <c:marker>
            <c:symbol val="none"/>
          </c:marker>
          <c:cat>
            <c:numRef>
              <c:f>historic!$A$2:$A$4</c:f>
              <c:numCache>
                <c:formatCode>General</c:formatCode>
                <c:ptCount val="3"/>
                <c:pt idx="0">
                  <c:v>2019</c:v>
                </c:pt>
                <c:pt idx="1">
                  <c:v>2020</c:v>
                </c:pt>
                <c:pt idx="2">
                  <c:v>2021</c:v>
                </c:pt>
              </c:numCache>
            </c:numRef>
          </c:cat>
          <c:val>
            <c:numRef>
              <c:f>historic!$D$2:$D$4</c:f>
              <c:numCache>
                <c:formatCode>_-* #\ ##0\ "€"_-;\-* #\ ##0\ "€"_-;_-* "-"??\ "€"_-;_-@_-</c:formatCode>
                <c:ptCount val="3"/>
                <c:pt idx="0">
                  <c:v>179800</c:v>
                </c:pt>
                <c:pt idx="1">
                  <c:v>179800</c:v>
                </c:pt>
                <c:pt idx="2">
                  <c:v>198650</c:v>
                </c:pt>
              </c:numCache>
            </c:numRef>
          </c:val>
          <c:smooth val="0"/>
          <c:extLst>
            <c:ext xmlns:c16="http://schemas.microsoft.com/office/drawing/2014/chart" uri="{C3380CC4-5D6E-409C-BE32-E72D297353CC}">
              <c16:uniqueId val="{00000002-E646-4E5B-B17F-27F5212FD44F}"/>
            </c:ext>
          </c:extLst>
        </c:ser>
        <c:dLbls>
          <c:showLegendKey val="0"/>
          <c:showVal val="0"/>
          <c:showCatName val="0"/>
          <c:showSerName val="0"/>
          <c:showPercent val="0"/>
          <c:showBubbleSize val="0"/>
        </c:dLbls>
        <c:smooth val="0"/>
        <c:axId val="266334415"/>
        <c:axId val="266338575"/>
        <c:extLst>
          <c:ext xmlns:c15="http://schemas.microsoft.com/office/drawing/2012/chart" uri="{02D57815-91ED-43cb-92C2-25804820EDAC}">
            <c15:filteredLineSeries>
              <c15:ser>
                <c:idx val="0"/>
                <c:order val="0"/>
                <c:tx>
                  <c:strRef>
                    <c:extLst>
                      <c:ext uri="{02D57815-91ED-43cb-92C2-25804820EDAC}">
                        <c15:formulaRef>
                          <c15:sqref>historic!$A$1</c15:sqref>
                        </c15:formulaRef>
                      </c:ext>
                    </c:extLst>
                    <c:strCache>
                      <c:ptCount val="1"/>
                      <c:pt idx="0">
                        <c:v>historical price</c:v>
                      </c:pt>
                    </c:strCache>
                  </c:strRef>
                </c:tx>
                <c:spPr>
                  <a:ln w="28575" cap="rnd">
                    <a:solidFill>
                      <a:schemeClr val="accent1"/>
                    </a:solidFill>
                    <a:round/>
                  </a:ln>
                  <a:effectLst/>
                </c:spPr>
                <c:marker>
                  <c:symbol val="none"/>
                </c:marker>
                <c:cat>
                  <c:numRef>
                    <c:extLst>
                      <c:ext uri="{02D57815-91ED-43cb-92C2-25804820EDAC}">
                        <c15:formulaRef>
                          <c15:sqref>historic!$A$2:$A$4</c15:sqref>
                        </c15:formulaRef>
                      </c:ext>
                    </c:extLst>
                    <c:numCache>
                      <c:formatCode>General</c:formatCode>
                      <c:ptCount val="3"/>
                      <c:pt idx="0">
                        <c:v>2019</c:v>
                      </c:pt>
                      <c:pt idx="1">
                        <c:v>2020</c:v>
                      </c:pt>
                      <c:pt idx="2">
                        <c:v>2021</c:v>
                      </c:pt>
                    </c:numCache>
                  </c:numRef>
                </c:cat>
                <c:val>
                  <c:numRef>
                    <c:extLst>
                      <c:ext uri="{02D57815-91ED-43cb-92C2-25804820EDAC}">
                        <c15:formulaRef>
                          <c15:sqref>historic!$A$2:$A$4</c15:sqref>
                        </c15:formulaRef>
                      </c:ext>
                    </c:extLst>
                    <c:numCache>
                      <c:formatCode>General</c:formatCode>
                      <c:ptCount val="3"/>
                      <c:pt idx="0">
                        <c:v>2019</c:v>
                      </c:pt>
                      <c:pt idx="1">
                        <c:v>2020</c:v>
                      </c:pt>
                      <c:pt idx="2">
                        <c:v>2021</c:v>
                      </c:pt>
                    </c:numCache>
                  </c:numRef>
                </c:val>
                <c:smooth val="0"/>
                <c:extLst>
                  <c:ext xmlns:c16="http://schemas.microsoft.com/office/drawing/2014/chart" uri="{C3380CC4-5D6E-409C-BE32-E72D297353CC}">
                    <c16:uniqueId val="{00000003-E646-4E5B-B17F-27F5212FD44F}"/>
                  </c:ext>
                </c:extLst>
              </c15:ser>
            </c15:filteredLineSeries>
          </c:ext>
        </c:extLst>
      </c:lineChart>
      <c:catAx>
        <c:axId val="2663344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266338575"/>
        <c:crosses val="autoZero"/>
        <c:auto val="1"/>
        <c:lblAlgn val="ctr"/>
        <c:lblOffset val="100"/>
        <c:noMultiLvlLbl val="0"/>
      </c:catAx>
      <c:valAx>
        <c:axId val="266338575"/>
        <c:scaling>
          <c:orientation val="minMax"/>
        </c:scaling>
        <c:delete val="0"/>
        <c:axPos val="l"/>
        <c:majorGridlines>
          <c:spPr>
            <a:ln w="9525" cap="flat" cmpd="sng" algn="ctr">
              <a:solidFill>
                <a:schemeClr val="tx1">
                  <a:lumMod val="15000"/>
                  <a:lumOff val="85000"/>
                </a:schemeClr>
              </a:solidFill>
              <a:round/>
            </a:ln>
            <a:effectLst/>
          </c:spPr>
        </c:majorGridlines>
        <c:numFmt formatCode="_-* #\ ##0\ &quot;€&quot;_-;\-* #\ ##0\ &quot;€&quot;_-;_-* &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2663344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3.emf"/><Relationship Id="rId7" Type="http://schemas.openxmlformats.org/officeDocument/2006/relationships/image" Target="../media/image11.pn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10.jpeg"/><Relationship Id="rId5" Type="http://schemas.openxmlformats.org/officeDocument/2006/relationships/image" Target="../media/image9.jpg"/><Relationship Id="rId4" Type="http://schemas.openxmlformats.org/officeDocument/2006/relationships/image" Target="../media/image8.jpg"/></Relationships>
</file>

<file path=xl/drawings/_rels/drawing4.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3.emf"/><Relationship Id="rId7" Type="http://schemas.openxmlformats.org/officeDocument/2006/relationships/image" Target="../media/image10.jpe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9.jpg"/><Relationship Id="rId5" Type="http://schemas.openxmlformats.org/officeDocument/2006/relationships/image" Target="../media/image8.jpg"/><Relationship Id="rId4" Type="http://schemas.openxmlformats.org/officeDocument/2006/relationships/image" Target="../media/image13.jpeg"/><Relationship Id="rId9" Type="http://schemas.openxmlformats.org/officeDocument/2006/relationships/image" Target="../media/image12.png"/></Relationships>
</file>

<file path=xl/drawings/_rels/drawing5.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3.emf"/><Relationship Id="rId7" Type="http://schemas.openxmlformats.org/officeDocument/2006/relationships/image" Target="../media/image10.jpe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9.jpg"/><Relationship Id="rId5" Type="http://schemas.openxmlformats.org/officeDocument/2006/relationships/image" Target="../media/image8.jpg"/><Relationship Id="rId4" Type="http://schemas.openxmlformats.org/officeDocument/2006/relationships/image" Target="../media/image13.jpeg"/><Relationship Id="rId9" Type="http://schemas.openxmlformats.org/officeDocument/2006/relationships/image" Target="../media/image1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130333</xdr:colOff>
      <xdr:row>0</xdr:row>
      <xdr:rowOff>139383</xdr:rowOff>
    </xdr:from>
    <xdr:to>
      <xdr:col>0</xdr:col>
      <xdr:colOff>2925874</xdr:colOff>
      <xdr:row>0</xdr:row>
      <xdr:rowOff>654550</xdr:rowOff>
    </xdr:to>
    <xdr:pic>
      <xdr:nvPicPr>
        <xdr:cNvPr id="4" name="img698175" descr="cid:image001.png@01D3E920.42B94620">
          <a:extLst>
            <a:ext uri="{FF2B5EF4-FFF2-40B4-BE49-F238E27FC236}">
              <a16:creationId xmlns:a16="http://schemas.microsoft.com/office/drawing/2014/main" id="{DE93AF25-C966-4F88-ACC8-DC93DD1E768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33" y="139383"/>
          <a:ext cx="2790461" cy="516437"/>
        </a:xfrm>
        <a:prstGeom prst="rect">
          <a:avLst/>
        </a:prstGeom>
        <a:noFill/>
        <a:ln>
          <a:noFill/>
        </a:ln>
      </xdr:spPr>
    </xdr:pic>
    <xdr:clientData/>
  </xdr:twoCellAnchor>
  <xdr:twoCellAnchor editAs="oneCell">
    <xdr:from>
      <xdr:col>0</xdr:col>
      <xdr:colOff>76200</xdr:colOff>
      <xdr:row>353</xdr:row>
      <xdr:rowOff>12700</xdr:rowOff>
    </xdr:from>
    <xdr:to>
      <xdr:col>0</xdr:col>
      <xdr:colOff>2678430</xdr:colOff>
      <xdr:row>353</xdr:row>
      <xdr:rowOff>1722120</xdr:rowOff>
    </xdr:to>
    <xdr:pic>
      <xdr:nvPicPr>
        <xdr:cNvPr id="3" name="Grafik 2">
          <a:extLst>
            <a:ext uri="{FF2B5EF4-FFF2-40B4-BE49-F238E27FC236}">
              <a16:creationId xmlns:a16="http://schemas.microsoft.com/office/drawing/2014/main" id="{97C10178-2A53-4EA3-8E93-E83C3DAE08F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37147500"/>
          <a:ext cx="2602230" cy="171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153036</xdr:colOff>
      <xdr:row>355</xdr:row>
      <xdr:rowOff>49006</xdr:rowOff>
    </xdr:from>
    <xdr:to>
      <xdr:col>0</xdr:col>
      <xdr:colOff>2591754</xdr:colOff>
      <xdr:row>355</xdr:row>
      <xdr:rowOff>1696720</xdr:rowOff>
    </xdr:to>
    <xdr:pic>
      <xdr:nvPicPr>
        <xdr:cNvPr id="5" name="Grafik 4">
          <a:extLst>
            <a:ext uri="{FF2B5EF4-FFF2-40B4-BE49-F238E27FC236}">
              <a16:creationId xmlns:a16="http://schemas.microsoft.com/office/drawing/2014/main" id="{429CE214-A2E4-4696-B7FD-27B1382BA23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3036" y="71899256"/>
          <a:ext cx="2442528" cy="1647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2025650</xdr:colOff>
      <xdr:row>72</xdr:row>
      <xdr:rowOff>26988</xdr:rowOff>
    </xdr:from>
    <xdr:to>
      <xdr:col>0</xdr:col>
      <xdr:colOff>2819400</xdr:colOff>
      <xdr:row>72</xdr:row>
      <xdr:rowOff>769779</xdr:rowOff>
    </xdr:to>
    <xdr:pic>
      <xdr:nvPicPr>
        <xdr:cNvPr id="6" name="Image 8">
          <a:extLst>
            <a:ext uri="{FF2B5EF4-FFF2-40B4-BE49-F238E27FC236}">
              <a16:creationId xmlns:a16="http://schemas.microsoft.com/office/drawing/2014/main" id="{4D7FD1E4-55BF-4FE9-BD13-475B7FE7961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25650" y="18187988"/>
          <a:ext cx="793750" cy="745966"/>
        </a:xfrm>
        <a:prstGeom prst="rect">
          <a:avLst/>
        </a:prstGeom>
      </xdr:spPr>
    </xdr:pic>
    <xdr:clientData/>
  </xdr:twoCellAnchor>
  <xdr:oneCellAnchor>
    <xdr:from>
      <xdr:col>0</xdr:col>
      <xdr:colOff>2197100</xdr:colOff>
      <xdr:row>157</xdr:row>
      <xdr:rowOff>84138</xdr:rowOff>
    </xdr:from>
    <xdr:ext cx="793750" cy="744061"/>
    <xdr:pic>
      <xdr:nvPicPr>
        <xdr:cNvPr id="9" name="Image 8">
          <a:extLst>
            <a:ext uri="{FF2B5EF4-FFF2-40B4-BE49-F238E27FC236}">
              <a16:creationId xmlns:a16="http://schemas.microsoft.com/office/drawing/2014/main" id="{AC70B705-AB45-4AF2-B646-7F05EC50C3B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197100" y="30519688"/>
          <a:ext cx="793750" cy="744061"/>
        </a:xfrm>
        <a:prstGeom prst="rect">
          <a:avLst/>
        </a:prstGeom>
      </xdr:spPr>
    </xdr:pic>
    <xdr:clientData/>
  </xdr:oneCellAnchor>
  <xdr:oneCellAnchor>
    <xdr:from>
      <xdr:col>0</xdr:col>
      <xdr:colOff>2266950</xdr:colOff>
      <xdr:row>246</xdr:row>
      <xdr:rowOff>52388</xdr:rowOff>
    </xdr:from>
    <xdr:ext cx="793750" cy="744061"/>
    <xdr:pic>
      <xdr:nvPicPr>
        <xdr:cNvPr id="10" name="Image 8">
          <a:extLst>
            <a:ext uri="{FF2B5EF4-FFF2-40B4-BE49-F238E27FC236}">
              <a16:creationId xmlns:a16="http://schemas.microsoft.com/office/drawing/2014/main" id="{6B1C42FC-26F4-4B96-BB0C-B3789022E4A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66950" y="45162788"/>
          <a:ext cx="793750" cy="744061"/>
        </a:xfrm>
        <a:prstGeom prst="rect">
          <a:avLst/>
        </a:prstGeom>
      </xdr:spPr>
    </xdr:pic>
    <xdr:clientData/>
  </xdr:oneCellAnchor>
  <xdr:twoCellAnchor editAs="oneCell">
    <xdr:from>
      <xdr:col>0</xdr:col>
      <xdr:colOff>107950</xdr:colOff>
      <xdr:row>357</xdr:row>
      <xdr:rowOff>82550</xdr:rowOff>
    </xdr:from>
    <xdr:to>
      <xdr:col>0</xdr:col>
      <xdr:colOff>2503171</xdr:colOff>
      <xdr:row>357</xdr:row>
      <xdr:rowOff>1696085</xdr:rowOff>
    </xdr:to>
    <xdr:pic>
      <xdr:nvPicPr>
        <xdr:cNvPr id="7" name="Рисунок 6">
          <a:extLst>
            <a:ext uri="{FF2B5EF4-FFF2-40B4-BE49-F238E27FC236}">
              <a16:creationId xmlns:a16="http://schemas.microsoft.com/office/drawing/2014/main" id="{8B11324C-3511-4C08-BF7C-BB71D551BFA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7950" y="70904100"/>
          <a:ext cx="2396491" cy="1619250"/>
        </a:xfrm>
        <a:prstGeom prst="rect">
          <a:avLst/>
        </a:prstGeom>
      </xdr:spPr>
    </xdr:pic>
    <xdr:clientData/>
  </xdr:twoCellAnchor>
  <xdr:twoCellAnchor editAs="oneCell">
    <xdr:from>
      <xdr:col>0</xdr:col>
      <xdr:colOff>120650</xdr:colOff>
      <xdr:row>359</xdr:row>
      <xdr:rowOff>311150</xdr:rowOff>
    </xdr:from>
    <xdr:to>
      <xdr:col>0</xdr:col>
      <xdr:colOff>2400964</xdr:colOff>
      <xdr:row>359</xdr:row>
      <xdr:rowOff>1593215</xdr:rowOff>
    </xdr:to>
    <xdr:pic>
      <xdr:nvPicPr>
        <xdr:cNvPr id="12" name="Рисунок 11">
          <a:extLst>
            <a:ext uri="{FF2B5EF4-FFF2-40B4-BE49-F238E27FC236}">
              <a16:creationId xmlns:a16="http://schemas.microsoft.com/office/drawing/2014/main" id="{61830AA9-B881-4EDF-8D0E-6B1EA55C389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20650" y="73444100"/>
          <a:ext cx="2276504" cy="1282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708660</xdr:colOff>
      <xdr:row>0</xdr:row>
      <xdr:rowOff>320040</xdr:rowOff>
    </xdr:from>
    <xdr:to>
      <xdr:col>0</xdr:col>
      <xdr:colOff>3803650</xdr:colOff>
      <xdr:row>0</xdr:row>
      <xdr:rowOff>984250</xdr:rowOff>
    </xdr:to>
    <xdr:pic>
      <xdr:nvPicPr>
        <xdr:cNvPr id="5" name="img698175" descr="cid:image001.png@01D3E920.42B94620">
          <a:extLst>
            <a:ext uri="{FF2B5EF4-FFF2-40B4-BE49-F238E27FC236}">
              <a16:creationId xmlns:a16="http://schemas.microsoft.com/office/drawing/2014/main" id="{64D3C583-982F-4E08-8581-146DB44E0A6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660" y="320040"/>
          <a:ext cx="3094990" cy="66421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191293</xdr:colOff>
      <xdr:row>0</xdr:row>
      <xdr:rowOff>39688</xdr:rowOff>
    </xdr:from>
    <xdr:to>
      <xdr:col>0</xdr:col>
      <xdr:colOff>2974134</xdr:colOff>
      <xdr:row>0</xdr:row>
      <xdr:rowOff>550410</xdr:rowOff>
    </xdr:to>
    <xdr:pic>
      <xdr:nvPicPr>
        <xdr:cNvPr id="2" name="img698175" descr="cid:image001.png@01D3E920.42B94620">
          <a:extLst>
            <a:ext uri="{FF2B5EF4-FFF2-40B4-BE49-F238E27FC236}">
              <a16:creationId xmlns:a16="http://schemas.microsoft.com/office/drawing/2014/main" id="{ACB18D50-B1B8-4CB3-992E-A76D2A2F18E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293" y="39688"/>
          <a:ext cx="2782841" cy="510722"/>
        </a:xfrm>
        <a:prstGeom prst="rect">
          <a:avLst/>
        </a:prstGeom>
        <a:noFill/>
        <a:ln>
          <a:noFill/>
        </a:ln>
      </xdr:spPr>
    </xdr:pic>
    <xdr:clientData/>
  </xdr:twoCellAnchor>
  <xdr:twoCellAnchor editAs="oneCell">
    <xdr:from>
      <xdr:col>0</xdr:col>
      <xdr:colOff>4800601</xdr:colOff>
      <xdr:row>79</xdr:row>
      <xdr:rowOff>336346</xdr:rowOff>
    </xdr:from>
    <xdr:to>
      <xdr:col>2</xdr:col>
      <xdr:colOff>640</xdr:colOff>
      <xdr:row>79</xdr:row>
      <xdr:rowOff>838200</xdr:rowOff>
    </xdr:to>
    <xdr:pic>
      <xdr:nvPicPr>
        <xdr:cNvPr id="3" name="Grafik 2">
          <a:extLst>
            <a:ext uri="{FF2B5EF4-FFF2-40B4-BE49-F238E27FC236}">
              <a16:creationId xmlns:a16="http://schemas.microsoft.com/office/drawing/2014/main" id="{164CC031-2F40-41E7-944E-76E8DA1891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92" t="70048" r="21661" b="6540"/>
        <a:stretch/>
      </xdr:blipFill>
      <xdr:spPr bwMode="auto">
        <a:xfrm>
          <a:off x="4800601" y="29320921"/>
          <a:ext cx="2334264" cy="501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4752974</xdr:colOff>
      <xdr:row>80</xdr:row>
      <xdr:rowOff>255871</xdr:rowOff>
    </xdr:from>
    <xdr:to>
      <xdr:col>1</xdr:col>
      <xdr:colOff>1685925</xdr:colOff>
      <xdr:row>80</xdr:row>
      <xdr:rowOff>723901</xdr:rowOff>
    </xdr:to>
    <xdr:pic>
      <xdr:nvPicPr>
        <xdr:cNvPr id="4" name="Grafik 4">
          <a:extLst>
            <a:ext uri="{FF2B5EF4-FFF2-40B4-BE49-F238E27FC236}">
              <a16:creationId xmlns:a16="http://schemas.microsoft.com/office/drawing/2014/main" id="{F631C085-F3A8-4F77-89B6-A3B874AD857D}"/>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302" t="71195" r="26097" b="7010"/>
        <a:stretch/>
      </xdr:blipFill>
      <xdr:spPr bwMode="auto">
        <a:xfrm>
          <a:off x="4752974" y="30383446"/>
          <a:ext cx="2305051" cy="468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xdr:row>
      <xdr:rowOff>9525</xdr:rowOff>
    </xdr:from>
    <xdr:to>
      <xdr:col>6</xdr:col>
      <xdr:colOff>0</xdr:colOff>
      <xdr:row>2</xdr:row>
      <xdr:rowOff>3114675</xdr:rowOff>
    </xdr:to>
    <xdr:grpSp>
      <xdr:nvGrpSpPr>
        <xdr:cNvPr id="6" name="Groupe 5">
          <a:extLst>
            <a:ext uri="{FF2B5EF4-FFF2-40B4-BE49-F238E27FC236}">
              <a16:creationId xmlns:a16="http://schemas.microsoft.com/office/drawing/2014/main" id="{CAAD598B-3B3A-4EB5-A4CB-EF36D583D5A8}"/>
            </a:ext>
          </a:extLst>
        </xdr:cNvPr>
        <xdr:cNvGrpSpPr/>
      </xdr:nvGrpSpPr>
      <xdr:grpSpPr>
        <a:xfrm>
          <a:off x="0" y="932089"/>
          <a:ext cx="11763375" cy="3107872"/>
          <a:chOff x="0" y="809625"/>
          <a:chExt cx="11096625" cy="3048000"/>
        </a:xfrm>
      </xdr:grpSpPr>
      <xdr:pic>
        <xdr:nvPicPr>
          <xdr:cNvPr id="7" name="Image 6">
            <a:extLst>
              <a:ext uri="{FF2B5EF4-FFF2-40B4-BE49-F238E27FC236}">
                <a16:creationId xmlns:a16="http://schemas.microsoft.com/office/drawing/2014/main" id="{80E3E427-D1C8-4C25-B2A9-4BF744A775DF}"/>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 r="6575"/>
          <a:stretch/>
        </xdr:blipFill>
        <xdr:spPr>
          <a:xfrm>
            <a:off x="5108316" y="809625"/>
            <a:ext cx="5988309" cy="3038475"/>
          </a:xfrm>
          <a:prstGeom prst="rect">
            <a:avLst/>
          </a:prstGeom>
        </xdr:spPr>
      </xdr:pic>
      <xdr:pic>
        <xdr:nvPicPr>
          <xdr:cNvPr id="8" name="Image 7">
            <a:extLst>
              <a:ext uri="{FF2B5EF4-FFF2-40B4-BE49-F238E27FC236}">
                <a16:creationId xmlns:a16="http://schemas.microsoft.com/office/drawing/2014/main" id="{7E96919C-8280-4AF9-934F-105857562B72}"/>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7629" t="15099" r="13940" b="18558"/>
          <a:stretch/>
        </xdr:blipFill>
        <xdr:spPr>
          <a:xfrm>
            <a:off x="0" y="819149"/>
            <a:ext cx="5385437" cy="3038476"/>
          </a:xfrm>
          <a:prstGeom prst="rect">
            <a:avLst/>
          </a:prstGeom>
        </xdr:spPr>
      </xdr:pic>
    </xdr:grpSp>
    <xdr:clientData/>
  </xdr:twoCellAnchor>
  <xdr:twoCellAnchor editAs="oneCell">
    <xdr:from>
      <xdr:col>3</xdr:col>
      <xdr:colOff>714374</xdr:colOff>
      <xdr:row>43</xdr:row>
      <xdr:rowOff>180975</xdr:rowOff>
    </xdr:from>
    <xdr:to>
      <xdr:col>5</xdr:col>
      <xdr:colOff>866774</xdr:colOff>
      <xdr:row>52</xdr:row>
      <xdr:rowOff>171450</xdr:rowOff>
    </xdr:to>
    <xdr:pic>
      <xdr:nvPicPr>
        <xdr:cNvPr id="9" name="Image 8">
          <a:extLst>
            <a:ext uri="{FF2B5EF4-FFF2-40B4-BE49-F238E27FC236}">
              <a16:creationId xmlns:a16="http://schemas.microsoft.com/office/drawing/2014/main" id="{4755A5A4-F1A1-493B-9784-DD2A69D499A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810624" y="14697075"/>
          <a:ext cx="2219325" cy="2219325"/>
        </a:xfrm>
        <a:prstGeom prst="rect">
          <a:avLst/>
        </a:prstGeom>
      </xdr:spPr>
    </xdr:pic>
    <xdr:clientData/>
  </xdr:twoCellAnchor>
  <xdr:twoCellAnchor editAs="oneCell">
    <xdr:from>
      <xdr:col>3</xdr:col>
      <xdr:colOff>19050</xdr:colOff>
      <xdr:row>56</xdr:row>
      <xdr:rowOff>29261</xdr:rowOff>
    </xdr:from>
    <xdr:to>
      <xdr:col>3</xdr:col>
      <xdr:colOff>944087</xdr:colOff>
      <xdr:row>56</xdr:row>
      <xdr:rowOff>571501</xdr:rowOff>
    </xdr:to>
    <xdr:pic>
      <xdr:nvPicPr>
        <xdr:cNvPr id="10" name="Image 9" descr="ROYAL 29110 Khaki">
          <a:extLst>
            <a:ext uri="{FF2B5EF4-FFF2-40B4-BE49-F238E27FC236}">
              <a16:creationId xmlns:a16="http://schemas.microsoft.com/office/drawing/2014/main" id="{B0E26C90-8AE9-4793-919D-7E861BF91F32}"/>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15300" y="20260361"/>
          <a:ext cx="925037" cy="542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57</xdr:row>
      <xdr:rowOff>28576</xdr:rowOff>
    </xdr:from>
    <xdr:to>
      <xdr:col>3</xdr:col>
      <xdr:colOff>952498</xdr:colOff>
      <xdr:row>57</xdr:row>
      <xdr:rowOff>561975</xdr:rowOff>
    </xdr:to>
    <xdr:pic>
      <xdr:nvPicPr>
        <xdr:cNvPr id="11" name="Image 10" descr="ROYAL 99123 Black">
          <a:extLst>
            <a:ext uri="{FF2B5EF4-FFF2-40B4-BE49-F238E27FC236}">
              <a16:creationId xmlns:a16="http://schemas.microsoft.com/office/drawing/2014/main" id="{E4F428C7-4D06-4705-AEE4-EF1DD4621BD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115300" y="20840701"/>
          <a:ext cx="933448" cy="533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2219325</xdr:colOff>
      <xdr:row>79</xdr:row>
      <xdr:rowOff>47626</xdr:rowOff>
    </xdr:from>
    <xdr:to>
      <xdr:col>0</xdr:col>
      <xdr:colOff>4818380</xdr:colOff>
      <xdr:row>79</xdr:row>
      <xdr:rowOff>1095376</xdr:rowOff>
    </xdr:to>
    <xdr:pic>
      <xdr:nvPicPr>
        <xdr:cNvPr id="12" name="Grafik 2">
          <a:extLst>
            <a:ext uri="{FF2B5EF4-FFF2-40B4-BE49-F238E27FC236}">
              <a16:creationId xmlns:a16="http://schemas.microsoft.com/office/drawing/2014/main" id="{D6BA4FAD-493B-4A3F-BF06-BA856635A48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8684"/>
        <a:stretch/>
      </xdr:blipFill>
      <xdr:spPr bwMode="auto">
        <a:xfrm>
          <a:off x="2219325" y="29032201"/>
          <a:ext cx="259905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2295526</xdr:colOff>
      <xdr:row>80</xdr:row>
      <xdr:rowOff>28575</xdr:rowOff>
    </xdr:from>
    <xdr:to>
      <xdr:col>0</xdr:col>
      <xdr:colOff>4714876</xdr:colOff>
      <xdr:row>80</xdr:row>
      <xdr:rowOff>1028700</xdr:rowOff>
    </xdr:to>
    <xdr:pic>
      <xdr:nvPicPr>
        <xdr:cNvPr id="13" name="Grafik 4">
          <a:extLst>
            <a:ext uri="{FF2B5EF4-FFF2-40B4-BE49-F238E27FC236}">
              <a16:creationId xmlns:a16="http://schemas.microsoft.com/office/drawing/2014/main" id="{436472CF-646A-4A35-A9DB-0475360ABD79}"/>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7681" b="42790"/>
        <a:stretch/>
      </xdr:blipFill>
      <xdr:spPr bwMode="auto">
        <a:xfrm>
          <a:off x="2295526" y="30156150"/>
          <a:ext cx="24193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191293</xdr:colOff>
      <xdr:row>0</xdr:row>
      <xdr:rowOff>39688</xdr:rowOff>
    </xdr:from>
    <xdr:to>
      <xdr:col>0</xdr:col>
      <xdr:colOff>2974134</xdr:colOff>
      <xdr:row>0</xdr:row>
      <xdr:rowOff>550410</xdr:rowOff>
    </xdr:to>
    <xdr:pic>
      <xdr:nvPicPr>
        <xdr:cNvPr id="2" name="img698175" descr="cid:image001.png@01D3E920.42B94620">
          <a:extLst>
            <a:ext uri="{FF2B5EF4-FFF2-40B4-BE49-F238E27FC236}">
              <a16:creationId xmlns:a16="http://schemas.microsoft.com/office/drawing/2014/main" id="{90CBA5C0-B150-4017-B357-1F544EB247C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293" y="39688"/>
          <a:ext cx="2782841" cy="510722"/>
        </a:xfrm>
        <a:prstGeom prst="rect">
          <a:avLst/>
        </a:prstGeom>
        <a:noFill/>
        <a:ln>
          <a:noFill/>
        </a:ln>
      </xdr:spPr>
    </xdr:pic>
    <xdr:clientData/>
  </xdr:twoCellAnchor>
  <xdr:twoCellAnchor editAs="oneCell">
    <xdr:from>
      <xdr:col>0</xdr:col>
      <xdr:colOff>4800601</xdr:colOff>
      <xdr:row>80</xdr:row>
      <xdr:rowOff>336346</xdr:rowOff>
    </xdr:from>
    <xdr:to>
      <xdr:col>2</xdr:col>
      <xdr:colOff>640</xdr:colOff>
      <xdr:row>80</xdr:row>
      <xdr:rowOff>838200</xdr:rowOff>
    </xdr:to>
    <xdr:pic>
      <xdr:nvPicPr>
        <xdr:cNvPr id="3" name="Grafik 2">
          <a:extLst>
            <a:ext uri="{FF2B5EF4-FFF2-40B4-BE49-F238E27FC236}">
              <a16:creationId xmlns:a16="http://schemas.microsoft.com/office/drawing/2014/main" id="{AEAF9D50-71AF-4E0C-9813-8F53805944E5}"/>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92" t="70048" r="21661" b="6540"/>
        <a:stretch/>
      </xdr:blipFill>
      <xdr:spPr bwMode="auto">
        <a:xfrm>
          <a:off x="4800601" y="29320921"/>
          <a:ext cx="2334264" cy="501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4752974</xdr:colOff>
      <xdr:row>81</xdr:row>
      <xdr:rowOff>255871</xdr:rowOff>
    </xdr:from>
    <xdr:to>
      <xdr:col>1</xdr:col>
      <xdr:colOff>1685925</xdr:colOff>
      <xdr:row>81</xdr:row>
      <xdr:rowOff>723901</xdr:rowOff>
    </xdr:to>
    <xdr:pic>
      <xdr:nvPicPr>
        <xdr:cNvPr id="4" name="Grafik 4">
          <a:extLst>
            <a:ext uri="{FF2B5EF4-FFF2-40B4-BE49-F238E27FC236}">
              <a16:creationId xmlns:a16="http://schemas.microsoft.com/office/drawing/2014/main" id="{FA1841E9-EC06-4946-94C0-6B937D054B18}"/>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302" t="71195" r="26097" b="7010"/>
        <a:stretch/>
      </xdr:blipFill>
      <xdr:spPr bwMode="auto">
        <a:xfrm>
          <a:off x="4752974" y="30383446"/>
          <a:ext cx="2305051" cy="468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50</xdr:row>
      <xdr:rowOff>752475</xdr:rowOff>
    </xdr:from>
    <xdr:to>
      <xdr:col>3</xdr:col>
      <xdr:colOff>599548</xdr:colOff>
      <xdr:row>50</xdr:row>
      <xdr:rowOff>1916431</xdr:rowOff>
    </xdr:to>
    <xdr:pic>
      <xdr:nvPicPr>
        <xdr:cNvPr id="5" name="Image 4" descr="Hand-fly">
          <a:extLst>
            <a:ext uri="{FF2B5EF4-FFF2-40B4-BE49-F238E27FC236}">
              <a16:creationId xmlns:a16="http://schemas.microsoft.com/office/drawing/2014/main" id="{8414B0A1-A0C4-4C76-A366-FCEC6F79C654}"/>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0620" t="13182" r="20365" b="14784"/>
        <a:stretch/>
      </xdr:blipFill>
      <xdr:spPr bwMode="auto">
        <a:xfrm>
          <a:off x="5457825" y="16735425"/>
          <a:ext cx="3237973" cy="1163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xdr:row>
      <xdr:rowOff>9525</xdr:rowOff>
    </xdr:from>
    <xdr:to>
      <xdr:col>6</xdr:col>
      <xdr:colOff>0</xdr:colOff>
      <xdr:row>2</xdr:row>
      <xdr:rowOff>3114675</xdr:rowOff>
    </xdr:to>
    <xdr:grpSp>
      <xdr:nvGrpSpPr>
        <xdr:cNvPr id="6" name="Groupe 5">
          <a:extLst>
            <a:ext uri="{FF2B5EF4-FFF2-40B4-BE49-F238E27FC236}">
              <a16:creationId xmlns:a16="http://schemas.microsoft.com/office/drawing/2014/main" id="{6A9A0F98-7241-4A58-A577-4D0C5407D76C}"/>
            </a:ext>
          </a:extLst>
        </xdr:cNvPr>
        <xdr:cNvGrpSpPr/>
      </xdr:nvGrpSpPr>
      <xdr:grpSpPr>
        <a:xfrm>
          <a:off x="0" y="932089"/>
          <a:ext cx="11763375" cy="3107872"/>
          <a:chOff x="0" y="809625"/>
          <a:chExt cx="11096625" cy="3048000"/>
        </a:xfrm>
      </xdr:grpSpPr>
      <xdr:pic>
        <xdr:nvPicPr>
          <xdr:cNvPr id="7" name="Image 6">
            <a:extLst>
              <a:ext uri="{FF2B5EF4-FFF2-40B4-BE49-F238E27FC236}">
                <a16:creationId xmlns:a16="http://schemas.microsoft.com/office/drawing/2014/main" id="{99DDD0C7-DF3B-4AA8-8B23-C73C1AE0B386}"/>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 r="6575"/>
          <a:stretch/>
        </xdr:blipFill>
        <xdr:spPr>
          <a:xfrm>
            <a:off x="5108316" y="809625"/>
            <a:ext cx="5988309" cy="3038475"/>
          </a:xfrm>
          <a:prstGeom prst="rect">
            <a:avLst/>
          </a:prstGeom>
        </xdr:spPr>
      </xdr:pic>
      <xdr:pic>
        <xdr:nvPicPr>
          <xdr:cNvPr id="8" name="Image 7">
            <a:extLst>
              <a:ext uri="{FF2B5EF4-FFF2-40B4-BE49-F238E27FC236}">
                <a16:creationId xmlns:a16="http://schemas.microsoft.com/office/drawing/2014/main" id="{4492906D-6146-4265-BDFE-04E1FD9C0C5F}"/>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7629" t="15099" r="13940" b="18558"/>
          <a:stretch/>
        </xdr:blipFill>
        <xdr:spPr>
          <a:xfrm>
            <a:off x="0" y="819149"/>
            <a:ext cx="5385437" cy="3038476"/>
          </a:xfrm>
          <a:prstGeom prst="rect">
            <a:avLst/>
          </a:prstGeom>
        </xdr:spPr>
      </xdr:pic>
    </xdr:grpSp>
    <xdr:clientData/>
  </xdr:twoCellAnchor>
  <xdr:twoCellAnchor editAs="oneCell">
    <xdr:from>
      <xdr:col>3</xdr:col>
      <xdr:colOff>714374</xdr:colOff>
      <xdr:row>43</xdr:row>
      <xdr:rowOff>180975</xdr:rowOff>
    </xdr:from>
    <xdr:to>
      <xdr:col>5</xdr:col>
      <xdr:colOff>866774</xdr:colOff>
      <xdr:row>50</xdr:row>
      <xdr:rowOff>933450</xdr:rowOff>
    </xdr:to>
    <xdr:pic>
      <xdr:nvPicPr>
        <xdr:cNvPr id="9" name="Image 8">
          <a:extLst>
            <a:ext uri="{FF2B5EF4-FFF2-40B4-BE49-F238E27FC236}">
              <a16:creationId xmlns:a16="http://schemas.microsoft.com/office/drawing/2014/main" id="{885A8782-EC20-4106-972E-B587D050392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810624" y="14697075"/>
          <a:ext cx="2219325" cy="2219325"/>
        </a:xfrm>
        <a:prstGeom prst="rect">
          <a:avLst/>
        </a:prstGeom>
      </xdr:spPr>
    </xdr:pic>
    <xdr:clientData/>
  </xdr:twoCellAnchor>
  <xdr:twoCellAnchor editAs="oneCell">
    <xdr:from>
      <xdr:col>3</xdr:col>
      <xdr:colOff>19050</xdr:colOff>
      <xdr:row>57</xdr:row>
      <xdr:rowOff>29261</xdr:rowOff>
    </xdr:from>
    <xdr:to>
      <xdr:col>3</xdr:col>
      <xdr:colOff>944087</xdr:colOff>
      <xdr:row>57</xdr:row>
      <xdr:rowOff>571501</xdr:rowOff>
    </xdr:to>
    <xdr:pic>
      <xdr:nvPicPr>
        <xdr:cNvPr id="10" name="Image 9" descr="ROYAL 29110 Khaki">
          <a:extLst>
            <a:ext uri="{FF2B5EF4-FFF2-40B4-BE49-F238E27FC236}">
              <a16:creationId xmlns:a16="http://schemas.microsoft.com/office/drawing/2014/main" id="{ECEB9A2C-1487-4BF7-95D1-7D0E886DC85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115300" y="20260361"/>
          <a:ext cx="925037" cy="542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58</xdr:row>
      <xdr:rowOff>28576</xdr:rowOff>
    </xdr:from>
    <xdr:to>
      <xdr:col>3</xdr:col>
      <xdr:colOff>952498</xdr:colOff>
      <xdr:row>58</xdr:row>
      <xdr:rowOff>561975</xdr:rowOff>
    </xdr:to>
    <xdr:pic>
      <xdr:nvPicPr>
        <xdr:cNvPr id="11" name="Image 10" descr="ROYAL 99123 Black">
          <a:extLst>
            <a:ext uri="{FF2B5EF4-FFF2-40B4-BE49-F238E27FC236}">
              <a16:creationId xmlns:a16="http://schemas.microsoft.com/office/drawing/2014/main" id="{6CB43C97-E18E-447F-A00F-C0A6E37CE48E}"/>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8115300" y="20840701"/>
          <a:ext cx="933448" cy="533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2219325</xdr:colOff>
      <xdr:row>80</xdr:row>
      <xdr:rowOff>47626</xdr:rowOff>
    </xdr:from>
    <xdr:to>
      <xdr:col>0</xdr:col>
      <xdr:colOff>4818380</xdr:colOff>
      <xdr:row>80</xdr:row>
      <xdr:rowOff>1095376</xdr:rowOff>
    </xdr:to>
    <xdr:pic>
      <xdr:nvPicPr>
        <xdr:cNvPr id="12" name="Grafik 2">
          <a:extLst>
            <a:ext uri="{FF2B5EF4-FFF2-40B4-BE49-F238E27FC236}">
              <a16:creationId xmlns:a16="http://schemas.microsoft.com/office/drawing/2014/main" id="{93EE7AB3-74CE-4833-9A18-7AF86671E14F}"/>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8684"/>
        <a:stretch/>
      </xdr:blipFill>
      <xdr:spPr bwMode="auto">
        <a:xfrm>
          <a:off x="2219325" y="29032201"/>
          <a:ext cx="259905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2295526</xdr:colOff>
      <xdr:row>81</xdr:row>
      <xdr:rowOff>28575</xdr:rowOff>
    </xdr:from>
    <xdr:to>
      <xdr:col>0</xdr:col>
      <xdr:colOff>4714876</xdr:colOff>
      <xdr:row>81</xdr:row>
      <xdr:rowOff>1028700</xdr:rowOff>
    </xdr:to>
    <xdr:pic>
      <xdr:nvPicPr>
        <xdr:cNvPr id="13" name="Grafik 4">
          <a:extLst>
            <a:ext uri="{FF2B5EF4-FFF2-40B4-BE49-F238E27FC236}">
              <a16:creationId xmlns:a16="http://schemas.microsoft.com/office/drawing/2014/main" id="{01B4BF74-9189-417D-AFC4-A2BBFFA1042C}"/>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7681" b="42790"/>
        <a:stretch/>
      </xdr:blipFill>
      <xdr:spPr bwMode="auto">
        <a:xfrm>
          <a:off x="2295526" y="30156150"/>
          <a:ext cx="24193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191293</xdr:colOff>
      <xdr:row>0</xdr:row>
      <xdr:rowOff>39688</xdr:rowOff>
    </xdr:from>
    <xdr:to>
      <xdr:col>0</xdr:col>
      <xdr:colOff>2974134</xdr:colOff>
      <xdr:row>0</xdr:row>
      <xdr:rowOff>550410</xdr:rowOff>
    </xdr:to>
    <xdr:pic>
      <xdr:nvPicPr>
        <xdr:cNvPr id="2" name="img698175" descr="cid:image001.png@01D3E920.42B94620">
          <a:extLst>
            <a:ext uri="{FF2B5EF4-FFF2-40B4-BE49-F238E27FC236}">
              <a16:creationId xmlns:a16="http://schemas.microsoft.com/office/drawing/2014/main" id="{718D09D8-489A-4497-8B30-96C53EA94DC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293" y="39688"/>
          <a:ext cx="2782841" cy="510722"/>
        </a:xfrm>
        <a:prstGeom prst="rect">
          <a:avLst/>
        </a:prstGeom>
        <a:noFill/>
        <a:ln>
          <a:noFill/>
        </a:ln>
      </xdr:spPr>
    </xdr:pic>
    <xdr:clientData/>
  </xdr:twoCellAnchor>
  <xdr:twoCellAnchor editAs="oneCell">
    <xdr:from>
      <xdr:col>0</xdr:col>
      <xdr:colOff>4800601</xdr:colOff>
      <xdr:row>80</xdr:row>
      <xdr:rowOff>336346</xdr:rowOff>
    </xdr:from>
    <xdr:to>
      <xdr:col>2</xdr:col>
      <xdr:colOff>640</xdr:colOff>
      <xdr:row>80</xdr:row>
      <xdr:rowOff>838200</xdr:rowOff>
    </xdr:to>
    <xdr:pic>
      <xdr:nvPicPr>
        <xdr:cNvPr id="3" name="Grafik 2">
          <a:extLst>
            <a:ext uri="{FF2B5EF4-FFF2-40B4-BE49-F238E27FC236}">
              <a16:creationId xmlns:a16="http://schemas.microsoft.com/office/drawing/2014/main" id="{28E58B28-B885-489B-85E6-3516915E7685}"/>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92" t="70048" r="21661" b="6540"/>
        <a:stretch/>
      </xdr:blipFill>
      <xdr:spPr bwMode="auto">
        <a:xfrm>
          <a:off x="4800601" y="29473321"/>
          <a:ext cx="2334264" cy="501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4752974</xdr:colOff>
      <xdr:row>81</xdr:row>
      <xdr:rowOff>255871</xdr:rowOff>
    </xdr:from>
    <xdr:to>
      <xdr:col>1</xdr:col>
      <xdr:colOff>1685925</xdr:colOff>
      <xdr:row>81</xdr:row>
      <xdr:rowOff>723901</xdr:rowOff>
    </xdr:to>
    <xdr:pic>
      <xdr:nvPicPr>
        <xdr:cNvPr id="4" name="Grafik 4">
          <a:extLst>
            <a:ext uri="{FF2B5EF4-FFF2-40B4-BE49-F238E27FC236}">
              <a16:creationId xmlns:a16="http://schemas.microsoft.com/office/drawing/2014/main" id="{BC52C3C0-C901-4246-92ED-5E6AA84E6668}"/>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302" t="71195" r="26097" b="7010"/>
        <a:stretch/>
      </xdr:blipFill>
      <xdr:spPr bwMode="auto">
        <a:xfrm>
          <a:off x="4752974" y="30535846"/>
          <a:ext cx="2305051" cy="468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50</xdr:row>
      <xdr:rowOff>752475</xdr:rowOff>
    </xdr:from>
    <xdr:to>
      <xdr:col>3</xdr:col>
      <xdr:colOff>599548</xdr:colOff>
      <xdr:row>50</xdr:row>
      <xdr:rowOff>1916431</xdr:rowOff>
    </xdr:to>
    <xdr:pic>
      <xdr:nvPicPr>
        <xdr:cNvPr id="5" name="Image 4" descr="Hand-fly">
          <a:extLst>
            <a:ext uri="{FF2B5EF4-FFF2-40B4-BE49-F238E27FC236}">
              <a16:creationId xmlns:a16="http://schemas.microsoft.com/office/drawing/2014/main" id="{0DFCC90D-80AF-4DFC-AA9E-D470AE5BDD08}"/>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0620" t="13182" r="20365" b="14784"/>
        <a:stretch/>
      </xdr:blipFill>
      <xdr:spPr bwMode="auto">
        <a:xfrm>
          <a:off x="5457825" y="16735425"/>
          <a:ext cx="3237973" cy="1163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xdr:row>
      <xdr:rowOff>9525</xdr:rowOff>
    </xdr:from>
    <xdr:to>
      <xdr:col>6</xdr:col>
      <xdr:colOff>0</xdr:colOff>
      <xdr:row>2</xdr:row>
      <xdr:rowOff>3114675</xdr:rowOff>
    </xdr:to>
    <xdr:grpSp>
      <xdr:nvGrpSpPr>
        <xdr:cNvPr id="6" name="Groupe 5">
          <a:extLst>
            <a:ext uri="{FF2B5EF4-FFF2-40B4-BE49-F238E27FC236}">
              <a16:creationId xmlns:a16="http://schemas.microsoft.com/office/drawing/2014/main" id="{896D0E8B-4F02-44BD-9F13-178939E29EB2}"/>
            </a:ext>
          </a:extLst>
        </xdr:cNvPr>
        <xdr:cNvGrpSpPr/>
      </xdr:nvGrpSpPr>
      <xdr:grpSpPr>
        <a:xfrm>
          <a:off x="0" y="932089"/>
          <a:ext cx="11763375" cy="3107872"/>
          <a:chOff x="0" y="809625"/>
          <a:chExt cx="11096625" cy="3048000"/>
        </a:xfrm>
      </xdr:grpSpPr>
      <xdr:pic>
        <xdr:nvPicPr>
          <xdr:cNvPr id="7" name="Image 6">
            <a:extLst>
              <a:ext uri="{FF2B5EF4-FFF2-40B4-BE49-F238E27FC236}">
                <a16:creationId xmlns:a16="http://schemas.microsoft.com/office/drawing/2014/main" id="{529D7E23-6B4B-412C-A048-29DE605B1489}"/>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 r="6575"/>
          <a:stretch/>
        </xdr:blipFill>
        <xdr:spPr>
          <a:xfrm>
            <a:off x="5108316" y="809625"/>
            <a:ext cx="5988309" cy="3038475"/>
          </a:xfrm>
          <a:prstGeom prst="rect">
            <a:avLst/>
          </a:prstGeom>
        </xdr:spPr>
      </xdr:pic>
      <xdr:pic>
        <xdr:nvPicPr>
          <xdr:cNvPr id="8" name="Image 7">
            <a:extLst>
              <a:ext uri="{FF2B5EF4-FFF2-40B4-BE49-F238E27FC236}">
                <a16:creationId xmlns:a16="http://schemas.microsoft.com/office/drawing/2014/main" id="{95555CC5-C050-4497-BB07-8DB1B88CF0E7}"/>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7629" t="15099" r="13940" b="18558"/>
          <a:stretch/>
        </xdr:blipFill>
        <xdr:spPr>
          <a:xfrm>
            <a:off x="0" y="819149"/>
            <a:ext cx="5385437" cy="3038476"/>
          </a:xfrm>
          <a:prstGeom prst="rect">
            <a:avLst/>
          </a:prstGeom>
        </xdr:spPr>
      </xdr:pic>
    </xdr:grpSp>
    <xdr:clientData/>
  </xdr:twoCellAnchor>
  <xdr:twoCellAnchor editAs="oneCell">
    <xdr:from>
      <xdr:col>3</xdr:col>
      <xdr:colOff>714374</xdr:colOff>
      <xdr:row>43</xdr:row>
      <xdr:rowOff>180975</xdr:rowOff>
    </xdr:from>
    <xdr:to>
      <xdr:col>5</xdr:col>
      <xdr:colOff>866774</xdr:colOff>
      <xdr:row>50</xdr:row>
      <xdr:rowOff>933450</xdr:rowOff>
    </xdr:to>
    <xdr:pic>
      <xdr:nvPicPr>
        <xdr:cNvPr id="9" name="Image 8">
          <a:extLst>
            <a:ext uri="{FF2B5EF4-FFF2-40B4-BE49-F238E27FC236}">
              <a16:creationId xmlns:a16="http://schemas.microsoft.com/office/drawing/2014/main" id="{E61B917E-9CA7-4644-8443-342C03426B2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810624" y="14697075"/>
          <a:ext cx="2219325" cy="2219325"/>
        </a:xfrm>
        <a:prstGeom prst="rect">
          <a:avLst/>
        </a:prstGeom>
      </xdr:spPr>
    </xdr:pic>
    <xdr:clientData/>
  </xdr:twoCellAnchor>
  <xdr:twoCellAnchor editAs="oneCell">
    <xdr:from>
      <xdr:col>3</xdr:col>
      <xdr:colOff>19050</xdr:colOff>
      <xdr:row>57</xdr:row>
      <xdr:rowOff>29261</xdr:rowOff>
    </xdr:from>
    <xdr:to>
      <xdr:col>3</xdr:col>
      <xdr:colOff>944087</xdr:colOff>
      <xdr:row>57</xdr:row>
      <xdr:rowOff>571501</xdr:rowOff>
    </xdr:to>
    <xdr:pic>
      <xdr:nvPicPr>
        <xdr:cNvPr id="10" name="Image 9" descr="ROYAL 29110 Khaki">
          <a:extLst>
            <a:ext uri="{FF2B5EF4-FFF2-40B4-BE49-F238E27FC236}">
              <a16:creationId xmlns:a16="http://schemas.microsoft.com/office/drawing/2014/main" id="{71D7B70F-4C02-4DAD-A9B6-EBB9848BD51B}"/>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115300" y="20260361"/>
          <a:ext cx="925037" cy="542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58</xdr:row>
      <xdr:rowOff>28576</xdr:rowOff>
    </xdr:from>
    <xdr:to>
      <xdr:col>3</xdr:col>
      <xdr:colOff>952498</xdr:colOff>
      <xdr:row>58</xdr:row>
      <xdr:rowOff>561975</xdr:rowOff>
    </xdr:to>
    <xdr:pic>
      <xdr:nvPicPr>
        <xdr:cNvPr id="11" name="Image 10" descr="ROYAL 99123 Black">
          <a:extLst>
            <a:ext uri="{FF2B5EF4-FFF2-40B4-BE49-F238E27FC236}">
              <a16:creationId xmlns:a16="http://schemas.microsoft.com/office/drawing/2014/main" id="{3857128D-27A9-48FB-9009-65A99A7FDAA3}"/>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8115300" y="20840701"/>
          <a:ext cx="933448" cy="533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2219325</xdr:colOff>
      <xdr:row>80</xdr:row>
      <xdr:rowOff>47626</xdr:rowOff>
    </xdr:from>
    <xdr:to>
      <xdr:col>0</xdr:col>
      <xdr:colOff>4818380</xdr:colOff>
      <xdr:row>80</xdr:row>
      <xdr:rowOff>1095376</xdr:rowOff>
    </xdr:to>
    <xdr:pic>
      <xdr:nvPicPr>
        <xdr:cNvPr id="12" name="Grafik 2">
          <a:extLst>
            <a:ext uri="{FF2B5EF4-FFF2-40B4-BE49-F238E27FC236}">
              <a16:creationId xmlns:a16="http://schemas.microsoft.com/office/drawing/2014/main" id="{EE4B68B2-E5C3-4342-93BC-8AE3EB32B56C}"/>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8684"/>
        <a:stretch/>
      </xdr:blipFill>
      <xdr:spPr bwMode="auto">
        <a:xfrm>
          <a:off x="2219325" y="29184601"/>
          <a:ext cx="259905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2295526</xdr:colOff>
      <xdr:row>81</xdr:row>
      <xdr:rowOff>28575</xdr:rowOff>
    </xdr:from>
    <xdr:to>
      <xdr:col>0</xdr:col>
      <xdr:colOff>4714876</xdr:colOff>
      <xdr:row>81</xdr:row>
      <xdr:rowOff>1028700</xdr:rowOff>
    </xdr:to>
    <xdr:pic>
      <xdr:nvPicPr>
        <xdr:cNvPr id="13" name="Grafik 4">
          <a:extLst>
            <a:ext uri="{FF2B5EF4-FFF2-40B4-BE49-F238E27FC236}">
              <a16:creationId xmlns:a16="http://schemas.microsoft.com/office/drawing/2014/main" id="{345A3C8D-E8D6-4FBF-948C-A8D50D2ED66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7681" b="42790"/>
        <a:stretch/>
      </xdr:blipFill>
      <xdr:spPr bwMode="auto">
        <a:xfrm>
          <a:off x="2295526" y="30308550"/>
          <a:ext cx="24193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266700</xdr:colOff>
      <xdr:row>9</xdr:row>
      <xdr:rowOff>38100</xdr:rowOff>
    </xdr:from>
    <xdr:to>
      <xdr:col>14</xdr:col>
      <xdr:colOff>685800</xdr:colOff>
      <xdr:row>41</xdr:row>
      <xdr:rowOff>19049</xdr:rowOff>
    </xdr:to>
    <xdr:graphicFrame macro="">
      <xdr:nvGraphicFramePr>
        <xdr:cNvPr id="2" name="Graphique 1">
          <a:extLst>
            <a:ext uri="{FF2B5EF4-FFF2-40B4-BE49-F238E27FC236}">
              <a16:creationId xmlns:a16="http://schemas.microsoft.com/office/drawing/2014/main" id="{A5EF558D-D085-4DD6-9C55-D6EF2C2AC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Charly Bravo" id="{C02B369C-902E-48F0-9134-2E77EBC77042}" userId="8893bbe341aa86ad" providerId="Windows Liv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8" dT="2021-07-01T17:03:23.74" personId="{C02B369C-902E-48F0-9134-2E77EBC77042}" id="{16A9B0F9-84B1-48A0-99D5-F4F14BBB4A9E}">
    <text>included or not must be mandatory</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72"/>
  <sheetViews>
    <sheetView showGridLines="0" view="pageBreakPreview" zoomScale="120" zoomScaleNormal="120" zoomScaleSheetLayoutView="120" workbookViewId="0">
      <selection activeCell="B360" sqref="B360"/>
    </sheetView>
  </sheetViews>
  <sheetFormatPr defaultColWidth="11.23046875" defaultRowHeight="12.45" x14ac:dyDescent="0.3"/>
  <cols>
    <col min="1" max="1" width="80.4609375" style="13" customWidth="1"/>
    <col min="2" max="3" width="9.23046875" style="7" customWidth="1"/>
    <col min="4" max="4" width="13.23046875" customWidth="1"/>
  </cols>
  <sheetData>
    <row r="1" spans="1:4" ht="118.5" customHeight="1" x14ac:dyDescent="0.3">
      <c r="A1" s="193" t="s">
        <v>435</v>
      </c>
      <c r="B1" s="194"/>
      <c r="C1" s="194"/>
      <c r="D1" s="195"/>
    </row>
    <row r="2" spans="1:4" ht="32.799999999999997" customHeight="1" x14ac:dyDescent="0.3">
      <c r="A2" s="17" t="s">
        <v>0</v>
      </c>
      <c r="B2" s="18" t="s">
        <v>1</v>
      </c>
      <c r="C2" s="18" t="s">
        <v>2</v>
      </c>
      <c r="D2" s="18" t="s">
        <v>3</v>
      </c>
    </row>
    <row r="3" spans="1:4" s="26" customFormat="1" ht="17.8" customHeight="1" x14ac:dyDescent="0.3">
      <c r="A3" s="164" t="s">
        <v>4</v>
      </c>
      <c r="B3" s="165"/>
      <c r="C3" s="165"/>
      <c r="D3" s="166"/>
    </row>
    <row r="4" spans="1:4" s="12" customFormat="1" ht="15" customHeight="1" x14ac:dyDescent="0.3">
      <c r="A4" s="176" t="s">
        <v>434</v>
      </c>
      <c r="B4" s="177">
        <f>'Prices and Availability F2'!B4</f>
        <v>40001</v>
      </c>
      <c r="C4" s="178">
        <v>385</v>
      </c>
      <c r="D4" s="179">
        <f>'Prices and Availability F2'!D4</f>
        <v>195900</v>
      </c>
    </row>
    <row r="5" spans="1:4" ht="18" customHeight="1" x14ac:dyDescent="0.3">
      <c r="A5" s="176"/>
      <c r="B5" s="177"/>
      <c r="C5" s="178"/>
      <c r="D5" s="179"/>
    </row>
    <row r="6" spans="1:4" ht="25.5" customHeight="1" x14ac:dyDescent="0.3">
      <c r="A6" s="20" t="s">
        <v>5</v>
      </c>
      <c r="B6" s="104"/>
      <c r="C6" s="104"/>
      <c r="D6" s="104"/>
    </row>
    <row r="7" spans="1:4" s="5" customFormat="1" ht="13.3" customHeight="1" x14ac:dyDescent="0.3">
      <c r="A7" s="20" t="s">
        <v>390</v>
      </c>
      <c r="B7" s="104"/>
      <c r="C7" s="104"/>
      <c r="D7" s="104"/>
    </row>
    <row r="8" spans="1:4" s="5" customFormat="1" ht="13.3" customHeight="1" x14ac:dyDescent="0.3">
      <c r="A8" s="20" t="s">
        <v>6</v>
      </c>
      <c r="B8" s="104"/>
      <c r="C8" s="104"/>
      <c r="D8" s="104"/>
    </row>
    <row r="9" spans="1:4" s="5" customFormat="1" ht="13.3" customHeight="1" x14ac:dyDescent="0.3">
      <c r="A9" s="20" t="s">
        <v>7</v>
      </c>
      <c r="B9" s="104"/>
      <c r="C9" s="104"/>
      <c r="D9" s="104"/>
    </row>
    <row r="10" spans="1:4" s="5" customFormat="1" ht="13.3" customHeight="1" x14ac:dyDescent="0.3">
      <c r="A10" s="20" t="s">
        <v>8</v>
      </c>
      <c r="B10" s="104"/>
      <c r="C10" s="104"/>
      <c r="D10" s="104"/>
    </row>
    <row r="11" spans="1:4" s="5" customFormat="1" ht="13.3" customHeight="1" x14ac:dyDescent="0.3">
      <c r="A11" s="20" t="s">
        <v>214</v>
      </c>
      <c r="B11" s="104"/>
      <c r="C11" s="104"/>
      <c r="D11" s="104"/>
    </row>
    <row r="12" spans="1:4" s="5" customFormat="1" ht="25.5" customHeight="1" x14ac:dyDescent="0.3">
      <c r="A12" s="20" t="s">
        <v>9</v>
      </c>
      <c r="B12" s="104"/>
      <c r="C12" s="104"/>
      <c r="D12" s="104"/>
    </row>
    <row r="13" spans="1:4" s="5" customFormat="1" ht="13.3" customHeight="1" x14ac:dyDescent="0.3">
      <c r="A13" s="20" t="s">
        <v>10</v>
      </c>
      <c r="B13" s="104"/>
      <c r="C13" s="104"/>
      <c r="D13" s="104"/>
    </row>
    <row r="14" spans="1:4" s="5" customFormat="1" ht="13.3" customHeight="1" x14ac:dyDescent="0.3">
      <c r="A14" s="20" t="s">
        <v>203</v>
      </c>
      <c r="B14" s="104"/>
      <c r="C14" s="104"/>
      <c r="D14" s="104"/>
    </row>
    <row r="15" spans="1:4" s="5" customFormat="1" ht="13.3" customHeight="1" x14ac:dyDescent="0.3">
      <c r="A15" s="20" t="s">
        <v>204</v>
      </c>
      <c r="B15" s="104"/>
      <c r="C15" s="104"/>
      <c r="D15" s="104"/>
    </row>
    <row r="16" spans="1:4" s="5" customFormat="1" ht="25.5" customHeight="1" x14ac:dyDescent="0.3">
      <c r="A16" s="20" t="s">
        <v>391</v>
      </c>
      <c r="B16" s="104"/>
      <c r="C16" s="104"/>
      <c r="D16" s="104"/>
    </row>
    <row r="17" spans="1:4" s="5" customFormat="1" ht="13.3" customHeight="1" x14ac:dyDescent="0.3">
      <c r="A17" s="155" t="s">
        <v>12</v>
      </c>
      <c r="B17" s="104"/>
      <c r="C17" s="104"/>
      <c r="D17" s="104"/>
    </row>
    <row r="18" spans="1:4" s="5" customFormat="1" ht="13.3" customHeight="1" x14ac:dyDescent="0.3">
      <c r="A18" s="155" t="s">
        <v>189</v>
      </c>
      <c r="B18" s="104"/>
      <c r="C18" s="104"/>
      <c r="D18" s="104"/>
    </row>
    <row r="19" spans="1:4" s="5" customFormat="1" ht="13.3" customHeight="1" x14ac:dyDescent="0.3">
      <c r="A19" s="155" t="s">
        <v>13</v>
      </c>
      <c r="B19" s="104"/>
      <c r="C19" s="104"/>
      <c r="D19" s="104"/>
    </row>
    <row r="20" spans="1:4" ht="25.5" customHeight="1" x14ac:dyDescent="0.3">
      <c r="A20" s="175" t="s">
        <v>14</v>
      </c>
      <c r="B20" s="38"/>
      <c r="C20" s="39"/>
      <c r="D20" s="40"/>
    </row>
    <row r="21" spans="1:4" s="23" customFormat="1" ht="13.3" customHeight="1" x14ac:dyDescent="0.3">
      <c r="A21" s="25" t="s">
        <v>205</v>
      </c>
      <c r="B21" s="38"/>
      <c r="C21" s="39"/>
      <c r="D21" s="40"/>
    </row>
    <row r="22" spans="1:4" s="23" customFormat="1" ht="13.3" customHeight="1" x14ac:dyDescent="0.3">
      <c r="A22" s="44" t="s">
        <v>15</v>
      </c>
      <c r="B22" s="38"/>
      <c r="C22" s="39"/>
      <c r="D22" s="40"/>
    </row>
    <row r="23" spans="1:4" s="5" customFormat="1" ht="13.3" customHeight="1" x14ac:dyDescent="0.3">
      <c r="A23" s="48" t="s">
        <v>16</v>
      </c>
      <c r="B23" s="104"/>
      <c r="C23" s="104"/>
      <c r="D23" s="104"/>
    </row>
    <row r="24" spans="1:4" s="5" customFormat="1" ht="13.3" customHeight="1" x14ac:dyDescent="0.3">
      <c r="A24" s="20" t="s">
        <v>17</v>
      </c>
      <c r="B24" s="104"/>
      <c r="C24" s="104"/>
      <c r="D24" s="104"/>
    </row>
    <row r="25" spans="1:4" s="5" customFormat="1" ht="25.5" customHeight="1" x14ac:dyDescent="0.3">
      <c r="A25" s="20" t="s">
        <v>190</v>
      </c>
      <c r="B25" s="104"/>
      <c r="C25" s="104"/>
      <c r="D25" s="104"/>
    </row>
    <row r="26" spans="1:4" s="5" customFormat="1" ht="13.3" customHeight="1" x14ac:dyDescent="0.3">
      <c r="A26" s="20" t="s">
        <v>18</v>
      </c>
      <c r="B26" s="104"/>
      <c r="C26" s="104"/>
      <c r="D26" s="104"/>
    </row>
    <row r="27" spans="1:4" s="5" customFormat="1" ht="25.5" customHeight="1" x14ac:dyDescent="0.3">
      <c r="A27" s="20" t="s">
        <v>19</v>
      </c>
      <c r="B27" s="104"/>
      <c r="C27" s="104"/>
      <c r="D27" s="104"/>
    </row>
    <row r="28" spans="1:4" s="5" customFormat="1" ht="13.3" customHeight="1" x14ac:dyDescent="0.3">
      <c r="A28" s="20" t="s">
        <v>20</v>
      </c>
      <c r="B28" s="104"/>
      <c r="C28" s="104"/>
      <c r="D28" s="104"/>
    </row>
    <row r="29" spans="1:4" s="5" customFormat="1" ht="29.4" customHeight="1" x14ac:dyDescent="0.3">
      <c r="A29" s="20" t="s">
        <v>206</v>
      </c>
      <c r="B29" s="104"/>
      <c r="C29" s="104"/>
      <c r="D29" s="104"/>
    </row>
    <row r="30" spans="1:4" s="26" customFormat="1" ht="13.3" customHeight="1" x14ac:dyDescent="0.3">
      <c r="A30" s="20" t="s">
        <v>22</v>
      </c>
      <c r="B30" s="104"/>
      <c r="C30" s="104"/>
      <c r="D30" s="104"/>
    </row>
    <row r="31" spans="1:4" s="5" customFormat="1" ht="13.3" customHeight="1" x14ac:dyDescent="0.3">
      <c r="A31" s="25" t="s">
        <v>24</v>
      </c>
      <c r="B31" s="104"/>
      <c r="C31" s="104"/>
      <c r="D31" s="104"/>
    </row>
    <row r="32" spans="1:4" s="26" customFormat="1" ht="13.3" customHeight="1" x14ac:dyDescent="0.3">
      <c r="A32" s="24" t="s">
        <v>25</v>
      </c>
      <c r="B32" s="104"/>
      <c r="C32" s="104"/>
      <c r="D32" s="104"/>
    </row>
    <row r="33" spans="1:4" s="21" customFormat="1" ht="13.3" customHeight="1" x14ac:dyDescent="0.3">
      <c r="A33" s="47" t="s">
        <v>27</v>
      </c>
      <c r="B33" s="104"/>
      <c r="C33" s="104"/>
      <c r="D33" s="104"/>
    </row>
    <row r="34" spans="1:4" s="26" customFormat="1" ht="13.3" customHeight="1" x14ac:dyDescent="0.3">
      <c r="A34" s="48" t="s">
        <v>28</v>
      </c>
      <c r="B34" s="104"/>
      <c r="C34" s="104"/>
      <c r="D34" s="104"/>
    </row>
    <row r="35" spans="1:4" s="12" customFormat="1" ht="25.5" customHeight="1" x14ac:dyDescent="0.3">
      <c r="A35" s="20" t="s">
        <v>29</v>
      </c>
      <c r="B35" s="38"/>
      <c r="C35" s="39"/>
      <c r="D35" s="40"/>
    </row>
    <row r="36" spans="1:4" s="12" customFormat="1" ht="13.3" customHeight="1" x14ac:dyDescent="0.3">
      <c r="A36" s="20" t="s">
        <v>30</v>
      </c>
      <c r="B36" s="38"/>
      <c r="C36" s="39"/>
      <c r="D36" s="40"/>
    </row>
    <row r="37" spans="1:4" s="12" customFormat="1" ht="13.3" customHeight="1" x14ac:dyDescent="0.3">
      <c r="A37" s="20" t="s">
        <v>207</v>
      </c>
      <c r="B37" s="38"/>
      <c r="C37" s="39"/>
      <c r="D37" s="40"/>
    </row>
    <row r="38" spans="1:4" s="12" customFormat="1" ht="13.3" customHeight="1" x14ac:dyDescent="0.3">
      <c r="A38" s="20" t="s">
        <v>33</v>
      </c>
      <c r="B38" s="38"/>
      <c r="C38" s="39"/>
      <c r="D38" s="40"/>
    </row>
    <row r="39" spans="1:4" s="12" customFormat="1" ht="13.3" customHeight="1" x14ac:dyDescent="0.3">
      <c r="A39" s="20" t="s">
        <v>185</v>
      </c>
      <c r="B39" s="38"/>
      <c r="C39" s="39"/>
      <c r="D39" s="40"/>
    </row>
    <row r="40" spans="1:4" s="12" customFormat="1" ht="13.3" customHeight="1" x14ac:dyDescent="0.3">
      <c r="A40" s="20" t="s">
        <v>34</v>
      </c>
      <c r="B40" s="38"/>
      <c r="C40" s="39"/>
      <c r="D40" s="40"/>
    </row>
    <row r="41" spans="1:4" s="12" customFormat="1" ht="13.3" customHeight="1" x14ac:dyDescent="0.3">
      <c r="A41" s="20" t="s">
        <v>35</v>
      </c>
      <c r="B41" s="38"/>
      <c r="C41" s="39"/>
      <c r="D41" s="40"/>
    </row>
    <row r="42" spans="1:4" ht="26.25" customHeight="1" x14ac:dyDescent="0.3">
      <c r="A42" s="45" t="s">
        <v>36</v>
      </c>
      <c r="B42" s="38"/>
      <c r="C42" s="39"/>
      <c r="D42" s="40"/>
    </row>
    <row r="43" spans="1:4" s="21" customFormat="1" ht="13.3" customHeight="1" x14ac:dyDescent="0.3">
      <c r="A43" s="20" t="s">
        <v>37</v>
      </c>
      <c r="B43" s="104"/>
      <c r="C43" s="104"/>
      <c r="D43" s="104"/>
    </row>
    <row r="44" spans="1:4" ht="13.3" customHeight="1" x14ac:dyDescent="0.3">
      <c r="A44" s="24" t="s">
        <v>38</v>
      </c>
      <c r="B44" s="38"/>
      <c r="C44" s="39"/>
      <c r="D44" s="40"/>
    </row>
    <row r="45" spans="1:4" s="21" customFormat="1" ht="13.3" customHeight="1" x14ac:dyDescent="0.3">
      <c r="A45" s="20" t="s">
        <v>39</v>
      </c>
      <c r="B45" s="104"/>
      <c r="C45" s="104"/>
      <c r="D45" s="104"/>
    </row>
    <row r="46" spans="1:4" s="21" customFormat="1" ht="13.3" customHeight="1" x14ac:dyDescent="0.3">
      <c r="A46" s="20" t="s">
        <v>40</v>
      </c>
      <c r="B46" s="104"/>
      <c r="C46" s="104"/>
      <c r="D46" s="104"/>
    </row>
    <row r="47" spans="1:4" s="21" customFormat="1" ht="13.3" customHeight="1" x14ac:dyDescent="0.3">
      <c r="A47" s="20" t="s">
        <v>41</v>
      </c>
      <c r="B47" s="104"/>
      <c r="C47" s="104"/>
      <c r="D47" s="104"/>
    </row>
    <row r="48" spans="1:4" s="21" customFormat="1" ht="13.3" customHeight="1" x14ac:dyDescent="0.3">
      <c r="A48" s="20" t="s">
        <v>42</v>
      </c>
      <c r="B48" s="104"/>
      <c r="C48" s="104"/>
      <c r="D48" s="104"/>
    </row>
    <row r="49" spans="1:4" s="21" customFormat="1" ht="13.3" customHeight="1" x14ac:dyDescent="0.3">
      <c r="A49" s="20" t="s">
        <v>43</v>
      </c>
      <c r="B49" s="104"/>
      <c r="C49" s="104"/>
      <c r="D49" s="104"/>
    </row>
    <row r="50" spans="1:4" s="21" customFormat="1" ht="13.3" customHeight="1" x14ac:dyDescent="0.3">
      <c r="A50" s="48" t="s">
        <v>44</v>
      </c>
      <c r="B50" s="104"/>
      <c r="C50" s="104"/>
      <c r="D50" s="104"/>
    </row>
    <row r="51" spans="1:4" s="21" customFormat="1" ht="25.5" customHeight="1" x14ac:dyDescent="0.3">
      <c r="A51" s="46" t="s">
        <v>199</v>
      </c>
      <c r="B51" s="104"/>
      <c r="C51" s="104"/>
      <c r="D51" s="104"/>
    </row>
    <row r="52" spans="1:4" ht="13.3" customHeight="1" x14ac:dyDescent="0.3">
      <c r="A52" s="24" t="s">
        <v>396</v>
      </c>
      <c r="B52" s="104"/>
      <c r="C52" s="104"/>
      <c r="D52" s="104"/>
    </row>
    <row r="53" spans="1:4" s="21" customFormat="1" ht="13.3" customHeight="1" x14ac:dyDescent="0.3">
      <c r="A53" s="20" t="s">
        <v>45</v>
      </c>
      <c r="B53" s="104"/>
      <c r="C53" s="104"/>
      <c r="D53" s="104"/>
    </row>
    <row r="54" spans="1:4" s="26" customFormat="1" ht="13.3" customHeight="1" x14ac:dyDescent="0.3">
      <c r="A54" s="25" t="s">
        <v>46</v>
      </c>
      <c r="B54" s="104"/>
      <c r="C54" s="104"/>
      <c r="D54" s="104"/>
    </row>
    <row r="55" spans="1:4" s="26" customFormat="1" ht="13.3" customHeight="1" x14ac:dyDescent="0.3">
      <c r="A55" s="25" t="s">
        <v>47</v>
      </c>
      <c r="B55" s="104"/>
      <c r="C55" s="104"/>
      <c r="D55" s="104"/>
    </row>
    <row r="56" spans="1:4" s="21" customFormat="1" ht="16.5" customHeight="1" x14ac:dyDescent="0.3">
      <c r="A56" s="46" t="s">
        <v>208</v>
      </c>
      <c r="B56" s="104"/>
      <c r="C56" s="104"/>
      <c r="D56" s="104"/>
    </row>
    <row r="57" spans="1:4" s="5" customFormat="1" ht="13.3" customHeight="1" x14ac:dyDescent="0.3">
      <c r="A57" s="45" t="s">
        <v>209</v>
      </c>
      <c r="B57" s="104"/>
      <c r="C57" s="104"/>
      <c r="D57" s="104"/>
    </row>
    <row r="58" spans="1:4" s="23" customFormat="1" ht="13.3" customHeight="1" x14ac:dyDescent="0.3">
      <c r="A58" s="45" t="s">
        <v>392</v>
      </c>
      <c r="B58" s="104"/>
      <c r="C58" s="22"/>
      <c r="D58" s="22"/>
    </row>
    <row r="59" spans="1:4" s="26" customFormat="1" ht="13.3" customHeight="1" x14ac:dyDescent="0.3">
      <c r="A59" s="45" t="s">
        <v>50</v>
      </c>
      <c r="B59" s="104"/>
      <c r="C59" s="104"/>
      <c r="D59" s="104"/>
    </row>
    <row r="60" spans="1:4" ht="13.3" customHeight="1" x14ac:dyDescent="0.3">
      <c r="A60" s="24" t="s">
        <v>52</v>
      </c>
      <c r="B60" s="38"/>
      <c r="C60" s="39"/>
      <c r="D60" s="40"/>
    </row>
    <row r="61" spans="1:4" ht="13.3" customHeight="1" x14ac:dyDescent="0.3">
      <c r="A61" s="45" t="s">
        <v>429</v>
      </c>
      <c r="B61" s="104"/>
      <c r="C61" s="104"/>
      <c r="D61" s="104"/>
    </row>
    <row r="62" spans="1:4" s="21" customFormat="1" ht="13.3" customHeight="1" x14ac:dyDescent="0.3">
      <c r="A62" s="45" t="s">
        <v>191</v>
      </c>
      <c r="B62" s="104"/>
      <c r="C62" s="41"/>
      <c r="D62" s="70"/>
    </row>
    <row r="63" spans="1:4" s="21" customFormat="1" ht="13.3" customHeight="1" x14ac:dyDescent="0.3">
      <c r="A63" s="45" t="s">
        <v>192</v>
      </c>
      <c r="B63" s="104"/>
      <c r="C63" s="41"/>
      <c r="D63" s="70"/>
    </row>
    <row r="64" spans="1:4" s="26" customFormat="1" ht="13.3" customHeight="1" x14ac:dyDescent="0.3">
      <c r="A64" s="48" t="s">
        <v>55</v>
      </c>
      <c r="B64" s="104"/>
      <c r="C64" s="104"/>
      <c r="D64" s="104"/>
    </row>
    <row r="65" spans="1:4" s="26" customFormat="1" ht="13.3" customHeight="1" x14ac:dyDescent="0.3">
      <c r="A65" s="20" t="s">
        <v>193</v>
      </c>
      <c r="B65" s="104"/>
      <c r="C65" s="104"/>
      <c r="D65" s="104"/>
    </row>
    <row r="66" spans="1:4" s="23" customFormat="1" ht="13.3" customHeight="1" x14ac:dyDescent="0.3">
      <c r="A66" s="47" t="s">
        <v>56</v>
      </c>
      <c r="B66" s="104"/>
      <c r="C66" s="104"/>
      <c r="D66" s="104"/>
    </row>
    <row r="67" spans="1:4" s="23" customFormat="1" ht="13.3" customHeight="1" x14ac:dyDescent="0.3">
      <c r="A67" s="47" t="s">
        <v>265</v>
      </c>
      <c r="B67" s="104"/>
      <c r="C67" s="104"/>
      <c r="D67" s="104"/>
    </row>
    <row r="68" spans="1:4" s="23" customFormat="1" ht="13.3" customHeight="1" x14ac:dyDescent="0.3">
      <c r="A68" s="47" t="s">
        <v>393</v>
      </c>
      <c r="B68" s="104"/>
      <c r="C68" s="180"/>
      <c r="D68" s="180"/>
    </row>
    <row r="69" spans="1:4" s="26" customFormat="1" ht="13.3" customHeight="1" x14ac:dyDescent="0.3">
      <c r="A69" s="24" t="s">
        <v>59</v>
      </c>
      <c r="B69" s="180"/>
      <c r="C69" s="180"/>
      <c r="D69" s="180"/>
    </row>
    <row r="70" spans="1:4" s="21" customFormat="1" ht="13.3" customHeight="1" x14ac:dyDescent="0.3">
      <c r="A70" s="48" t="s">
        <v>60</v>
      </c>
      <c r="B70" s="180"/>
      <c r="C70" s="180"/>
      <c r="D70" s="180"/>
    </row>
    <row r="71" spans="1:4" s="21" customFormat="1" ht="13.3" customHeight="1" x14ac:dyDescent="0.3">
      <c r="A71" s="47" t="s">
        <v>61</v>
      </c>
      <c r="B71" s="180"/>
      <c r="C71" s="180"/>
      <c r="D71" s="180"/>
    </row>
    <row r="72" spans="1:4" s="21" customFormat="1" ht="13.3" customHeight="1" x14ac:dyDescent="0.3">
      <c r="A72" s="48" t="s">
        <v>62</v>
      </c>
      <c r="B72" s="180"/>
      <c r="C72" s="180"/>
      <c r="D72" s="180"/>
    </row>
    <row r="73" spans="1:4" s="21" customFormat="1" ht="75" customHeight="1" x14ac:dyDescent="0.3">
      <c r="A73" s="47" t="s">
        <v>63</v>
      </c>
      <c r="B73" s="180"/>
      <c r="C73" s="180"/>
      <c r="D73" s="180"/>
    </row>
    <row r="74" spans="1:4" s="23" customFormat="1" ht="13.3" customHeight="1" x14ac:dyDescent="0.3">
      <c r="A74" s="176" t="s">
        <v>196</v>
      </c>
      <c r="B74" s="177">
        <f>'Prices and Availability F2'!B5</f>
        <v>40002</v>
      </c>
      <c r="C74" s="197">
        <v>414</v>
      </c>
      <c r="D74" s="179">
        <f>'Prices and Availability F2'!D5</f>
        <v>233900</v>
      </c>
    </row>
    <row r="75" spans="1:4" s="23" customFormat="1" ht="13.3" customHeight="1" x14ac:dyDescent="0.3">
      <c r="A75" s="176"/>
      <c r="B75" s="177"/>
      <c r="C75" s="197"/>
      <c r="D75" s="179"/>
    </row>
    <row r="76" spans="1:4" s="23" customFormat="1" ht="25.3" customHeight="1" x14ac:dyDescent="0.3">
      <c r="A76" s="20" t="s">
        <v>5</v>
      </c>
      <c r="B76" s="104"/>
      <c r="C76" s="104"/>
      <c r="D76" s="104"/>
    </row>
    <row r="77" spans="1:4" s="23" customFormat="1" ht="13.3" customHeight="1" x14ac:dyDescent="0.3">
      <c r="A77" s="20" t="s">
        <v>390</v>
      </c>
      <c r="B77" s="104"/>
      <c r="C77" s="104"/>
      <c r="D77" s="104"/>
    </row>
    <row r="78" spans="1:4" s="23" customFormat="1" ht="13.3" customHeight="1" x14ac:dyDescent="0.3">
      <c r="A78" s="20" t="s">
        <v>6</v>
      </c>
      <c r="B78" s="104"/>
      <c r="C78" s="104"/>
      <c r="D78" s="104"/>
    </row>
    <row r="79" spans="1:4" s="23" customFormat="1" ht="13.3" customHeight="1" x14ac:dyDescent="0.3">
      <c r="A79" s="20" t="s">
        <v>7</v>
      </c>
      <c r="B79" s="104"/>
      <c r="C79" s="104"/>
      <c r="D79" s="104"/>
    </row>
    <row r="80" spans="1:4" s="23" customFormat="1" ht="13.3" customHeight="1" x14ac:dyDescent="0.3">
      <c r="A80" s="20" t="s">
        <v>8</v>
      </c>
      <c r="B80" s="104"/>
      <c r="C80" s="104"/>
      <c r="D80" s="104"/>
    </row>
    <row r="81" spans="1:4" s="23" customFormat="1" ht="13.3" customHeight="1" x14ac:dyDescent="0.3">
      <c r="A81" s="20" t="s">
        <v>214</v>
      </c>
      <c r="B81" s="104"/>
      <c r="C81" s="104"/>
      <c r="D81" s="104"/>
    </row>
    <row r="82" spans="1:4" s="23" customFormat="1" ht="22.3" customHeight="1" x14ac:dyDescent="0.3">
      <c r="A82" s="20" t="s">
        <v>9</v>
      </c>
      <c r="B82" s="104"/>
      <c r="C82" s="104"/>
      <c r="D82" s="104"/>
    </row>
    <row r="83" spans="1:4" s="23" customFormat="1" ht="13.3" customHeight="1" x14ac:dyDescent="0.3">
      <c r="A83" s="20" t="s">
        <v>10</v>
      </c>
      <c r="B83" s="104"/>
      <c r="C83" s="104"/>
      <c r="D83" s="104"/>
    </row>
    <row r="84" spans="1:4" s="5" customFormat="1" ht="13.3" customHeight="1" x14ac:dyDescent="0.3">
      <c r="A84" s="20" t="s">
        <v>203</v>
      </c>
      <c r="B84" s="104"/>
      <c r="C84" s="104"/>
      <c r="D84" s="104"/>
    </row>
    <row r="85" spans="1:4" s="5" customFormat="1" ht="13.3" customHeight="1" x14ac:dyDescent="0.3">
      <c r="A85" s="20" t="s">
        <v>204</v>
      </c>
      <c r="B85" s="104"/>
      <c r="C85" s="104"/>
      <c r="D85" s="104"/>
    </row>
    <row r="86" spans="1:4" s="23" customFormat="1" ht="22.3" customHeight="1" x14ac:dyDescent="0.3">
      <c r="A86" s="20" t="s">
        <v>11</v>
      </c>
      <c r="B86" s="104"/>
      <c r="C86" s="104"/>
      <c r="D86" s="104"/>
    </row>
    <row r="87" spans="1:4" s="23" customFormat="1" ht="13.3" customHeight="1" x14ac:dyDescent="0.3">
      <c r="A87" s="155" t="s">
        <v>12</v>
      </c>
      <c r="B87" s="104"/>
      <c r="C87" s="104"/>
      <c r="D87" s="104"/>
    </row>
    <row r="88" spans="1:4" s="23" customFormat="1" ht="13.3" customHeight="1" x14ac:dyDescent="0.3">
      <c r="A88" s="155" t="s">
        <v>425</v>
      </c>
      <c r="B88" s="104"/>
      <c r="C88" s="104"/>
      <c r="D88" s="104"/>
    </row>
    <row r="89" spans="1:4" s="23" customFormat="1" ht="13.3" customHeight="1" x14ac:dyDescent="0.3">
      <c r="A89" s="155" t="s">
        <v>13</v>
      </c>
      <c r="B89" s="104"/>
      <c r="C89" s="104"/>
      <c r="D89" s="104"/>
    </row>
    <row r="90" spans="1:4" s="23" customFormat="1" ht="24.65" customHeight="1" x14ac:dyDescent="0.3">
      <c r="A90" s="175" t="s">
        <v>14</v>
      </c>
      <c r="B90" s="38"/>
      <c r="C90" s="39"/>
      <c r="D90" s="40"/>
    </row>
    <row r="91" spans="1:4" s="23" customFormat="1" ht="13.3" customHeight="1" x14ac:dyDescent="0.3">
      <c r="A91" s="25" t="s">
        <v>384</v>
      </c>
      <c r="B91" s="38"/>
      <c r="C91" s="39"/>
      <c r="D91" s="40"/>
    </row>
    <row r="92" spans="1:4" s="23" customFormat="1" ht="13.3" customHeight="1" x14ac:dyDescent="0.3">
      <c r="A92" s="44" t="s">
        <v>399</v>
      </c>
      <c r="B92" s="38"/>
      <c r="C92" s="39"/>
      <c r="D92" s="40"/>
    </row>
    <row r="93" spans="1:4" s="23" customFormat="1" ht="13.3" customHeight="1" x14ac:dyDescent="0.3">
      <c r="A93" s="44" t="s">
        <v>15</v>
      </c>
      <c r="B93" s="38"/>
      <c r="C93" s="39"/>
      <c r="D93" s="40"/>
    </row>
    <row r="94" spans="1:4" s="23" customFormat="1" ht="13.3" customHeight="1" x14ac:dyDescent="0.3">
      <c r="A94" s="48" t="s">
        <v>16</v>
      </c>
      <c r="B94" s="104"/>
      <c r="C94" s="104"/>
      <c r="D94" s="104"/>
    </row>
    <row r="95" spans="1:4" s="23" customFormat="1" ht="13.3" customHeight="1" x14ac:dyDescent="0.3">
      <c r="A95" s="20" t="s">
        <v>17</v>
      </c>
      <c r="B95" s="104"/>
      <c r="C95" s="104"/>
      <c r="D95" s="104"/>
    </row>
    <row r="96" spans="1:4" s="23" customFormat="1" ht="24.65" customHeight="1" x14ac:dyDescent="0.3">
      <c r="A96" s="20" t="s">
        <v>394</v>
      </c>
      <c r="B96" s="104"/>
      <c r="C96" s="104"/>
      <c r="D96" s="104"/>
    </row>
    <row r="97" spans="1:4" s="23" customFormat="1" ht="13.3" customHeight="1" x14ac:dyDescent="0.3">
      <c r="A97" s="20" t="s">
        <v>18</v>
      </c>
      <c r="B97" s="104"/>
      <c r="C97" s="104"/>
      <c r="D97" s="104"/>
    </row>
    <row r="98" spans="1:4" s="23" customFormat="1" ht="26.8" customHeight="1" x14ac:dyDescent="0.3">
      <c r="A98" s="20" t="s">
        <v>19</v>
      </c>
      <c r="B98" s="104"/>
      <c r="C98" s="104"/>
      <c r="D98" s="104"/>
    </row>
    <row r="99" spans="1:4" s="23" customFormat="1" ht="13.3" customHeight="1" x14ac:dyDescent="0.3">
      <c r="A99" s="20" t="s">
        <v>20</v>
      </c>
      <c r="B99" s="104"/>
      <c r="C99" s="104"/>
      <c r="D99" s="104"/>
    </row>
    <row r="100" spans="1:4" s="23" customFormat="1" ht="36" customHeight="1" x14ac:dyDescent="0.3">
      <c r="A100" s="20" t="s">
        <v>210</v>
      </c>
      <c r="B100" s="104"/>
      <c r="C100" s="104"/>
      <c r="D100" s="104"/>
    </row>
    <row r="101" spans="1:4" s="23" customFormat="1" ht="13.3" customHeight="1" x14ac:dyDescent="0.3">
      <c r="A101" s="20" t="s">
        <v>22</v>
      </c>
      <c r="B101" s="104"/>
      <c r="C101" s="104"/>
      <c r="D101" s="104"/>
    </row>
    <row r="102" spans="1:4" s="23" customFormat="1" ht="13.3" customHeight="1" x14ac:dyDescent="0.3">
      <c r="A102" s="155" t="s">
        <v>23</v>
      </c>
      <c r="B102" s="104"/>
      <c r="C102" s="104"/>
      <c r="D102" s="104"/>
    </row>
    <row r="103" spans="1:4" s="23" customFormat="1" ht="13.3" customHeight="1" x14ac:dyDescent="0.3">
      <c r="A103" s="25" t="s">
        <v>397</v>
      </c>
      <c r="B103" s="104"/>
      <c r="C103" s="104"/>
      <c r="D103" s="104"/>
    </row>
    <row r="104" spans="1:4" s="23" customFormat="1" ht="13.3" customHeight="1" x14ac:dyDescent="0.3">
      <c r="A104" s="24" t="s">
        <v>25</v>
      </c>
      <c r="B104" s="104"/>
      <c r="C104" s="104"/>
      <c r="D104" s="104"/>
    </row>
    <row r="105" spans="1:4" s="23" customFormat="1" ht="13.3" customHeight="1" x14ac:dyDescent="0.3">
      <c r="A105" s="24" t="s">
        <v>26</v>
      </c>
      <c r="B105" s="104"/>
      <c r="C105" s="104"/>
      <c r="D105" s="104"/>
    </row>
    <row r="106" spans="1:4" s="23" customFormat="1" ht="13.3" customHeight="1" x14ac:dyDescent="0.3">
      <c r="A106" s="47" t="s">
        <v>27</v>
      </c>
      <c r="B106" s="104"/>
      <c r="C106" s="104"/>
      <c r="D106" s="104"/>
    </row>
    <row r="107" spans="1:4" s="23" customFormat="1" ht="13.3" customHeight="1" x14ac:dyDescent="0.3">
      <c r="A107" s="48" t="s">
        <v>28</v>
      </c>
      <c r="B107" s="104"/>
      <c r="C107" s="104"/>
      <c r="D107" s="104"/>
    </row>
    <row r="108" spans="1:4" s="23" customFormat="1" ht="24.65" customHeight="1" x14ac:dyDescent="0.3">
      <c r="A108" s="20" t="s">
        <v>29</v>
      </c>
      <c r="B108" s="38"/>
      <c r="C108" s="39"/>
      <c r="D108" s="40"/>
    </row>
    <row r="109" spans="1:4" s="23" customFormat="1" ht="22.3" customHeight="1" x14ac:dyDescent="0.3">
      <c r="A109" s="20" t="s">
        <v>211</v>
      </c>
      <c r="B109" s="38"/>
      <c r="C109" s="39"/>
      <c r="D109" s="40"/>
    </row>
    <row r="110" spans="1:4" s="23" customFormat="1" ht="13.3" customHeight="1" x14ac:dyDescent="0.3">
      <c r="A110" s="20" t="s">
        <v>395</v>
      </c>
      <c r="B110" s="38"/>
      <c r="C110" s="39"/>
      <c r="D110" s="40"/>
    </row>
    <row r="111" spans="1:4" s="23" customFormat="1" ht="13.3" customHeight="1" x14ac:dyDescent="0.3">
      <c r="A111" s="20" t="s">
        <v>194</v>
      </c>
      <c r="B111" s="38"/>
      <c r="C111" s="39"/>
      <c r="D111" s="40"/>
    </row>
    <row r="112" spans="1:4" s="23" customFormat="1" ht="13.3" customHeight="1" x14ac:dyDescent="0.3">
      <c r="A112" s="155" t="s">
        <v>33</v>
      </c>
      <c r="B112" s="38"/>
      <c r="C112" s="39"/>
      <c r="D112" s="40"/>
    </row>
    <row r="113" spans="1:4" s="23" customFormat="1" ht="13.3" customHeight="1" x14ac:dyDescent="0.3">
      <c r="A113" s="20" t="s">
        <v>186</v>
      </c>
      <c r="B113" s="38"/>
      <c r="C113" s="39"/>
      <c r="D113" s="40"/>
    </row>
    <row r="114" spans="1:4" s="23" customFormat="1" ht="13.3" customHeight="1" x14ac:dyDescent="0.3">
      <c r="A114" s="20" t="s">
        <v>34</v>
      </c>
      <c r="B114" s="38"/>
      <c r="C114" s="39"/>
      <c r="D114" s="40"/>
    </row>
    <row r="115" spans="1:4" s="23" customFormat="1" ht="13.3" customHeight="1" x14ac:dyDescent="0.3">
      <c r="A115" s="20" t="s">
        <v>35</v>
      </c>
      <c r="B115" s="38"/>
      <c r="C115" s="39"/>
      <c r="D115" s="40"/>
    </row>
    <row r="116" spans="1:4" s="23" customFormat="1" ht="21.65" customHeight="1" x14ac:dyDescent="0.3">
      <c r="A116" s="45" t="s">
        <v>36</v>
      </c>
      <c r="B116" s="38"/>
      <c r="C116" s="39"/>
      <c r="D116" s="40"/>
    </row>
    <row r="117" spans="1:4" s="23" customFormat="1" ht="13.3" customHeight="1" x14ac:dyDescent="0.3">
      <c r="A117" s="20" t="s">
        <v>37</v>
      </c>
      <c r="B117" s="104"/>
      <c r="C117" s="104"/>
      <c r="D117" s="104"/>
    </row>
    <row r="118" spans="1:4" s="23" customFormat="1" ht="13.3" customHeight="1" x14ac:dyDescent="0.3">
      <c r="A118" s="24" t="s">
        <v>38</v>
      </c>
      <c r="B118" s="38"/>
      <c r="C118" s="39"/>
      <c r="D118" s="40"/>
    </row>
    <row r="119" spans="1:4" s="23" customFormat="1" ht="13.3" customHeight="1" x14ac:dyDescent="0.3">
      <c r="A119" s="20" t="s">
        <v>39</v>
      </c>
      <c r="B119" s="104"/>
      <c r="C119" s="104"/>
      <c r="D119" s="104"/>
    </row>
    <row r="120" spans="1:4" s="23" customFormat="1" ht="13.3" customHeight="1" x14ac:dyDescent="0.3">
      <c r="A120" s="20" t="s">
        <v>40</v>
      </c>
      <c r="B120" s="104"/>
      <c r="C120" s="104"/>
      <c r="D120" s="104"/>
    </row>
    <row r="121" spans="1:4" s="23" customFormat="1" ht="13.3" customHeight="1" x14ac:dyDescent="0.3">
      <c r="A121" s="20" t="s">
        <v>41</v>
      </c>
      <c r="B121" s="104"/>
      <c r="C121" s="104"/>
      <c r="D121" s="104"/>
    </row>
    <row r="122" spans="1:4" s="23" customFormat="1" ht="13.3" customHeight="1" x14ac:dyDescent="0.3">
      <c r="A122" s="20" t="s">
        <v>42</v>
      </c>
      <c r="B122" s="104"/>
      <c r="C122" s="104"/>
      <c r="D122" s="104"/>
    </row>
    <row r="123" spans="1:4" s="23" customFormat="1" ht="13.3" customHeight="1" x14ac:dyDescent="0.3">
      <c r="A123" s="20" t="s">
        <v>43</v>
      </c>
      <c r="B123" s="104"/>
      <c r="C123" s="104"/>
      <c r="D123" s="104"/>
    </row>
    <row r="124" spans="1:4" s="23" customFormat="1" ht="13.3" customHeight="1" x14ac:dyDescent="0.3">
      <c r="A124" s="20" t="s">
        <v>406</v>
      </c>
      <c r="B124" s="104"/>
      <c r="C124" s="104"/>
      <c r="D124" s="104"/>
    </row>
    <row r="125" spans="1:4" s="23" customFormat="1" ht="13.3" customHeight="1" x14ac:dyDescent="0.3">
      <c r="A125" s="48" t="s">
        <v>44</v>
      </c>
      <c r="B125" s="104"/>
      <c r="C125" s="104"/>
      <c r="D125" s="104"/>
    </row>
    <row r="126" spans="1:4" s="23" customFormat="1" ht="27.55" customHeight="1" x14ac:dyDescent="0.3">
      <c r="A126" s="46" t="s">
        <v>198</v>
      </c>
      <c r="B126" s="104"/>
      <c r="C126" s="104"/>
      <c r="D126" s="104"/>
    </row>
    <row r="127" spans="1:4" s="23" customFormat="1" ht="13.3" customHeight="1" x14ac:dyDescent="0.3">
      <c r="A127" s="24" t="s">
        <v>212</v>
      </c>
      <c r="B127" s="104"/>
      <c r="C127" s="104"/>
      <c r="D127" s="104"/>
    </row>
    <row r="128" spans="1:4" s="23" customFormat="1" ht="13.3" customHeight="1" x14ac:dyDescent="0.3">
      <c r="A128" s="20" t="s">
        <v>45</v>
      </c>
      <c r="B128" s="104"/>
      <c r="C128" s="104"/>
      <c r="D128" s="104"/>
    </row>
    <row r="129" spans="1:4" s="23" customFormat="1" ht="13.3" customHeight="1" x14ac:dyDescent="0.3">
      <c r="A129" s="25" t="s">
        <v>46</v>
      </c>
      <c r="B129" s="104"/>
      <c r="C129" s="104"/>
      <c r="D129" s="104"/>
    </row>
    <row r="130" spans="1:4" s="23" customFormat="1" ht="13.3" customHeight="1" x14ac:dyDescent="0.3">
      <c r="A130" s="25" t="s">
        <v>47</v>
      </c>
      <c r="B130" s="104"/>
      <c r="C130" s="104"/>
      <c r="D130" s="104"/>
    </row>
    <row r="131" spans="1:4" s="23" customFormat="1" ht="21.65" customHeight="1" x14ac:dyDescent="0.3">
      <c r="A131" s="46" t="s">
        <v>213</v>
      </c>
      <c r="B131" s="104"/>
      <c r="C131" s="104"/>
      <c r="D131" s="104"/>
    </row>
    <row r="132" spans="1:4" s="23" customFormat="1" ht="13.3" customHeight="1" x14ac:dyDescent="0.3">
      <c r="A132" s="45" t="s">
        <v>209</v>
      </c>
      <c r="B132" s="104"/>
      <c r="C132" s="104"/>
      <c r="D132" s="104"/>
    </row>
    <row r="133" spans="1:4" s="23" customFormat="1" ht="13.3" customHeight="1" x14ac:dyDescent="0.3">
      <c r="A133" s="45" t="s">
        <v>48</v>
      </c>
      <c r="B133" s="104"/>
      <c r="C133" s="22"/>
      <c r="D133" s="22"/>
    </row>
    <row r="134" spans="1:4" s="23" customFormat="1" ht="13.3" customHeight="1" x14ac:dyDescent="0.3">
      <c r="A134" s="45" t="s">
        <v>49</v>
      </c>
      <c r="B134" s="104"/>
      <c r="C134" s="22"/>
      <c r="D134" s="22"/>
    </row>
    <row r="135" spans="1:4" s="23" customFormat="1" ht="13.3" customHeight="1" x14ac:dyDescent="0.3">
      <c r="A135" s="45" t="s">
        <v>50</v>
      </c>
      <c r="B135" s="104"/>
      <c r="C135" s="104"/>
      <c r="D135" s="104"/>
    </row>
    <row r="136" spans="1:4" s="23" customFormat="1" ht="13.3" customHeight="1" x14ac:dyDescent="0.3">
      <c r="A136" s="20" t="s">
        <v>51</v>
      </c>
      <c r="B136" s="104"/>
      <c r="C136" s="104"/>
      <c r="D136" s="104"/>
    </row>
    <row r="137" spans="1:4" s="23" customFormat="1" ht="13.3" customHeight="1" x14ac:dyDescent="0.3">
      <c r="A137" s="24" t="s">
        <v>52</v>
      </c>
      <c r="B137" s="38"/>
      <c r="C137" s="39"/>
      <c r="D137" s="40"/>
    </row>
    <row r="138" spans="1:4" s="23" customFormat="1" ht="13.3" customHeight="1" x14ac:dyDescent="0.3">
      <c r="A138" s="45" t="s">
        <v>429</v>
      </c>
      <c r="B138" s="104"/>
      <c r="C138" s="104"/>
      <c r="D138" s="104"/>
    </row>
    <row r="139" spans="1:4" s="23" customFormat="1" ht="13.3" customHeight="1" x14ac:dyDescent="0.3">
      <c r="A139" s="45" t="s">
        <v>54</v>
      </c>
      <c r="B139" s="104"/>
      <c r="C139" s="41"/>
      <c r="D139" s="70"/>
    </row>
    <row r="140" spans="1:4" s="23" customFormat="1" ht="26.15" customHeight="1" x14ac:dyDescent="0.3">
      <c r="A140" s="47" t="s">
        <v>219</v>
      </c>
      <c r="B140" s="104"/>
      <c r="C140" s="104"/>
      <c r="D140" s="104"/>
    </row>
    <row r="141" spans="1:4" s="23" customFormat="1" ht="13.3" customHeight="1" x14ac:dyDescent="0.3">
      <c r="A141" s="48" t="s">
        <v>55</v>
      </c>
      <c r="B141" s="104"/>
      <c r="C141" s="104"/>
      <c r="D141" s="104"/>
    </row>
    <row r="142" spans="1:4" s="23" customFormat="1" ht="13.3" customHeight="1" x14ac:dyDescent="0.3">
      <c r="A142" s="20" t="s">
        <v>193</v>
      </c>
      <c r="B142" s="104"/>
      <c r="C142" s="104"/>
      <c r="D142" s="104"/>
    </row>
    <row r="143" spans="1:4" s="23" customFormat="1" ht="13.3" customHeight="1" x14ac:dyDescent="0.3">
      <c r="A143" s="47" t="s">
        <v>56</v>
      </c>
      <c r="B143" s="104"/>
      <c r="C143" s="104"/>
      <c r="D143" s="104"/>
    </row>
    <row r="144" spans="1:4" s="23" customFormat="1" ht="13.3" customHeight="1" x14ac:dyDescent="0.3">
      <c r="A144" s="47" t="s">
        <v>57</v>
      </c>
      <c r="B144" s="104"/>
      <c r="C144" s="104"/>
      <c r="D144" s="104"/>
    </row>
    <row r="145" spans="1:4" s="23" customFormat="1" ht="13.3" customHeight="1" x14ac:dyDescent="0.3">
      <c r="A145" s="47" t="s">
        <v>393</v>
      </c>
      <c r="B145" s="104"/>
      <c r="C145" s="180"/>
      <c r="D145" s="180"/>
    </row>
    <row r="146" spans="1:4" s="23" customFormat="1" ht="13.3" customHeight="1" x14ac:dyDescent="0.3">
      <c r="A146" s="24" t="s">
        <v>59</v>
      </c>
      <c r="B146" s="180"/>
      <c r="C146" s="180"/>
      <c r="D146" s="180"/>
    </row>
    <row r="147" spans="1:4" s="23" customFormat="1" ht="13.3" customHeight="1" x14ac:dyDescent="0.3">
      <c r="A147" s="48" t="s">
        <v>359</v>
      </c>
      <c r="B147" s="180"/>
      <c r="C147" s="180"/>
      <c r="D147" s="180"/>
    </row>
    <row r="148" spans="1:4" s="23" customFormat="1" ht="15.45" x14ac:dyDescent="0.3">
      <c r="A148" s="43" t="s">
        <v>416</v>
      </c>
      <c r="B148" s="180"/>
      <c r="C148" s="180"/>
      <c r="D148" s="180"/>
    </row>
    <row r="149" spans="1:4" s="23" customFormat="1" x14ac:dyDescent="0.3">
      <c r="A149" s="46" t="s">
        <v>114</v>
      </c>
      <c r="B149" s="180"/>
      <c r="C149" s="180"/>
      <c r="D149" s="180"/>
    </row>
    <row r="150" spans="1:4" s="23" customFormat="1" x14ac:dyDescent="0.3">
      <c r="A150" s="46" t="s">
        <v>115</v>
      </c>
      <c r="B150" s="180"/>
      <c r="C150" s="180"/>
      <c r="D150" s="180"/>
    </row>
    <row r="151" spans="1:4" s="23" customFormat="1" ht="24.9" x14ac:dyDescent="0.3">
      <c r="A151" s="46" t="s">
        <v>116</v>
      </c>
      <c r="B151" s="180"/>
      <c r="C151" s="180"/>
      <c r="D151" s="180"/>
    </row>
    <row r="152" spans="1:4" s="23" customFormat="1" ht="24.9" x14ac:dyDescent="0.3">
      <c r="A152" s="46" t="s">
        <v>117</v>
      </c>
      <c r="B152" s="180"/>
      <c r="C152" s="180"/>
      <c r="D152" s="180"/>
    </row>
    <row r="153" spans="1:4" s="23" customFormat="1" ht="24.9" x14ac:dyDescent="0.3">
      <c r="A153" s="160" t="s">
        <v>118</v>
      </c>
      <c r="B153" s="180"/>
      <c r="C153" s="180"/>
      <c r="D153" s="180"/>
    </row>
    <row r="154" spans="1:4" s="23" customFormat="1" ht="24.9" x14ac:dyDescent="0.3">
      <c r="A154" s="46" t="s">
        <v>119</v>
      </c>
      <c r="B154" s="180"/>
      <c r="C154" s="180"/>
      <c r="D154" s="180"/>
    </row>
    <row r="155" spans="1:4" s="23" customFormat="1" ht="13.3" customHeight="1" x14ac:dyDescent="0.3">
      <c r="A155" s="48" t="s">
        <v>60</v>
      </c>
      <c r="B155" s="180"/>
      <c r="C155" s="180"/>
      <c r="D155" s="180"/>
    </row>
    <row r="156" spans="1:4" s="23" customFormat="1" ht="13.3" customHeight="1" x14ac:dyDescent="0.3">
      <c r="A156" s="47" t="s">
        <v>61</v>
      </c>
      <c r="B156" s="180"/>
      <c r="C156" s="180"/>
      <c r="D156" s="180"/>
    </row>
    <row r="157" spans="1:4" s="23" customFormat="1" ht="13.3" customHeight="1" x14ac:dyDescent="0.3">
      <c r="A157" s="48" t="s">
        <v>62</v>
      </c>
      <c r="B157" s="180"/>
      <c r="C157" s="180"/>
      <c r="D157" s="180"/>
    </row>
    <row r="158" spans="1:4" s="23" customFormat="1" ht="73.3" customHeight="1" x14ac:dyDescent="0.3">
      <c r="A158" s="47" t="s">
        <v>63</v>
      </c>
      <c r="B158" s="180"/>
      <c r="C158" s="180"/>
      <c r="D158" s="180"/>
    </row>
    <row r="159" spans="1:4" s="23" customFormat="1" ht="13.3" customHeight="1" x14ac:dyDescent="0.3">
      <c r="A159" s="176" t="s">
        <v>195</v>
      </c>
      <c r="B159" s="177">
        <f>'Prices and Availability F2'!B6</f>
        <v>40003</v>
      </c>
      <c r="C159" s="178">
        <v>425</v>
      </c>
      <c r="D159" s="179">
        <f>'Prices and Availability F2'!D6</f>
        <v>285000</v>
      </c>
    </row>
    <row r="160" spans="1:4" s="23" customFormat="1" ht="13.3" customHeight="1" x14ac:dyDescent="0.3">
      <c r="A160" s="176"/>
      <c r="B160" s="177"/>
      <c r="C160" s="178"/>
      <c r="D160" s="179"/>
    </row>
    <row r="161" spans="1:4" s="23" customFormat="1" ht="23.15" customHeight="1" x14ac:dyDescent="0.3">
      <c r="A161" s="20" t="s">
        <v>5</v>
      </c>
      <c r="B161" s="104"/>
      <c r="C161" s="104"/>
      <c r="D161" s="104"/>
    </row>
    <row r="162" spans="1:4" s="23" customFormat="1" ht="13.3" customHeight="1" x14ac:dyDescent="0.3">
      <c r="A162" s="20" t="s">
        <v>390</v>
      </c>
      <c r="B162" s="104"/>
      <c r="C162" s="104"/>
      <c r="D162" s="104"/>
    </row>
    <row r="163" spans="1:4" s="23" customFormat="1" ht="13.3" customHeight="1" x14ac:dyDescent="0.3">
      <c r="A163" s="20" t="s">
        <v>6</v>
      </c>
      <c r="B163" s="104"/>
      <c r="C163" s="104"/>
      <c r="D163" s="104"/>
    </row>
    <row r="164" spans="1:4" s="23" customFormat="1" ht="13.3" customHeight="1" x14ac:dyDescent="0.3">
      <c r="A164" s="20" t="s">
        <v>7</v>
      </c>
      <c r="B164" s="104"/>
      <c r="C164" s="104"/>
      <c r="D164" s="104"/>
    </row>
    <row r="165" spans="1:4" s="23" customFormat="1" ht="13.3" customHeight="1" x14ac:dyDescent="0.3">
      <c r="A165" s="20" t="s">
        <v>8</v>
      </c>
      <c r="B165" s="104"/>
      <c r="C165" s="104"/>
      <c r="D165" s="104"/>
    </row>
    <row r="166" spans="1:4" s="23" customFormat="1" ht="13.3" customHeight="1" x14ac:dyDescent="0.3">
      <c r="A166" s="20" t="s">
        <v>214</v>
      </c>
      <c r="B166" s="104"/>
      <c r="C166" s="104"/>
      <c r="D166" s="104"/>
    </row>
    <row r="167" spans="1:4" s="23" customFormat="1" ht="22.3" customHeight="1" x14ac:dyDescent="0.3">
      <c r="A167" s="20" t="s">
        <v>9</v>
      </c>
      <c r="B167" s="104"/>
      <c r="C167" s="104"/>
      <c r="D167" s="104"/>
    </row>
    <row r="168" spans="1:4" s="23" customFormat="1" ht="13.3" customHeight="1" x14ac:dyDescent="0.3">
      <c r="A168" s="20" t="s">
        <v>10</v>
      </c>
      <c r="B168" s="104"/>
      <c r="C168" s="104"/>
      <c r="D168" s="104"/>
    </row>
    <row r="169" spans="1:4" s="5" customFormat="1" ht="13.3" customHeight="1" x14ac:dyDescent="0.3">
      <c r="A169" s="20" t="s">
        <v>203</v>
      </c>
      <c r="B169" s="104"/>
      <c r="C169" s="104"/>
      <c r="D169" s="104"/>
    </row>
    <row r="170" spans="1:4" s="5" customFormat="1" ht="13.3" customHeight="1" x14ac:dyDescent="0.3">
      <c r="A170" s="20" t="s">
        <v>204</v>
      </c>
      <c r="B170" s="104"/>
      <c r="C170" s="104"/>
      <c r="D170" s="104"/>
    </row>
    <row r="171" spans="1:4" s="23" customFormat="1" ht="23.15" customHeight="1" x14ac:dyDescent="0.3">
      <c r="A171" s="20" t="s">
        <v>391</v>
      </c>
      <c r="B171" s="104"/>
      <c r="C171" s="104"/>
      <c r="D171" s="104"/>
    </row>
    <row r="172" spans="1:4" s="23" customFormat="1" ht="13.3" customHeight="1" x14ac:dyDescent="0.3">
      <c r="A172" s="155" t="s">
        <v>12</v>
      </c>
      <c r="B172" s="104"/>
      <c r="C172" s="104"/>
      <c r="D172" s="104"/>
    </row>
    <row r="173" spans="1:4" s="23" customFormat="1" ht="13.3" customHeight="1" x14ac:dyDescent="0.3">
      <c r="A173" s="155" t="s">
        <v>426</v>
      </c>
      <c r="B173" s="104"/>
      <c r="C173" s="104"/>
      <c r="D173" s="104"/>
    </row>
    <row r="174" spans="1:4" s="23" customFormat="1" ht="13.3" customHeight="1" x14ac:dyDescent="0.3">
      <c r="A174" s="155" t="s">
        <v>13</v>
      </c>
      <c r="B174" s="104"/>
      <c r="C174" s="104"/>
      <c r="D174" s="104"/>
    </row>
    <row r="175" spans="1:4" s="23" customFormat="1" ht="20.8" customHeight="1" x14ac:dyDescent="0.3">
      <c r="A175" s="175" t="s">
        <v>14</v>
      </c>
      <c r="B175" s="38"/>
      <c r="C175" s="39"/>
      <c r="D175" s="40"/>
    </row>
    <row r="176" spans="1:4" s="23" customFormat="1" ht="13.3" customHeight="1" x14ac:dyDescent="0.3">
      <c r="A176" s="25" t="s">
        <v>215</v>
      </c>
      <c r="B176" s="38"/>
      <c r="C176" s="39"/>
      <c r="D176" s="40"/>
    </row>
    <row r="177" spans="1:4" s="23" customFormat="1" ht="13.3" customHeight="1" x14ac:dyDescent="0.3">
      <c r="A177" s="44" t="s">
        <v>399</v>
      </c>
      <c r="B177" s="38"/>
      <c r="C177" s="39"/>
      <c r="D177" s="40"/>
    </row>
    <row r="178" spans="1:4" s="23" customFormat="1" ht="13.3" customHeight="1" x14ac:dyDescent="0.3">
      <c r="A178" s="44" t="s">
        <v>15</v>
      </c>
      <c r="B178" s="38"/>
      <c r="C178" s="39"/>
      <c r="D178" s="40"/>
    </row>
    <row r="179" spans="1:4" s="23" customFormat="1" ht="13.3" customHeight="1" x14ac:dyDescent="0.3">
      <c r="A179" s="48" t="s">
        <v>16</v>
      </c>
      <c r="B179" s="104"/>
      <c r="C179" s="104"/>
      <c r="D179" s="104"/>
    </row>
    <row r="180" spans="1:4" s="23" customFormat="1" ht="13.3" customHeight="1" x14ac:dyDescent="0.3">
      <c r="A180" s="20" t="s">
        <v>17</v>
      </c>
      <c r="B180" s="104"/>
      <c r="C180" s="104"/>
      <c r="D180" s="104"/>
    </row>
    <row r="181" spans="1:4" s="23" customFormat="1" ht="26.8" customHeight="1" x14ac:dyDescent="0.3">
      <c r="A181" s="20" t="s">
        <v>190</v>
      </c>
      <c r="B181" s="104"/>
      <c r="C181" s="104"/>
      <c r="D181" s="104"/>
    </row>
    <row r="182" spans="1:4" s="23" customFormat="1" ht="15.55" customHeight="1" x14ac:dyDescent="0.3">
      <c r="A182" s="20" t="s">
        <v>18</v>
      </c>
      <c r="B182" s="104"/>
      <c r="C182" s="104"/>
      <c r="D182" s="104"/>
    </row>
    <row r="183" spans="1:4" s="23" customFormat="1" ht="24.65" customHeight="1" x14ac:dyDescent="0.3">
      <c r="A183" s="20" t="s">
        <v>19</v>
      </c>
      <c r="B183" s="104"/>
      <c r="C183" s="104"/>
      <c r="D183" s="104"/>
    </row>
    <row r="184" spans="1:4" s="23" customFormat="1" ht="13.3" customHeight="1" x14ac:dyDescent="0.3">
      <c r="A184" s="20" t="s">
        <v>20</v>
      </c>
      <c r="B184" s="104"/>
      <c r="C184" s="104"/>
      <c r="D184" s="104"/>
    </row>
    <row r="185" spans="1:4" s="23" customFormat="1" ht="37.5" customHeight="1" x14ac:dyDescent="0.3">
      <c r="A185" s="20" t="s">
        <v>21</v>
      </c>
      <c r="B185" s="104"/>
      <c r="C185" s="104"/>
      <c r="D185" s="104"/>
    </row>
    <row r="186" spans="1:4" s="23" customFormat="1" ht="13.3" customHeight="1" x14ac:dyDescent="0.3">
      <c r="A186" s="20" t="s">
        <v>22</v>
      </c>
      <c r="B186" s="104"/>
      <c r="C186" s="104"/>
      <c r="D186" s="104"/>
    </row>
    <row r="187" spans="1:4" s="23" customFormat="1" ht="13.3" customHeight="1" x14ac:dyDescent="0.3">
      <c r="A187" s="20" t="s">
        <v>23</v>
      </c>
      <c r="B187" s="104"/>
      <c r="C187" s="104"/>
      <c r="D187" s="104"/>
    </row>
    <row r="188" spans="1:4" s="23" customFormat="1" ht="13.3" customHeight="1" x14ac:dyDescent="0.3">
      <c r="A188" s="25" t="s">
        <v>24</v>
      </c>
      <c r="B188" s="104"/>
      <c r="C188" s="104"/>
      <c r="D188" s="104"/>
    </row>
    <row r="189" spans="1:4" s="23" customFormat="1" ht="13.3" customHeight="1" x14ac:dyDescent="0.3">
      <c r="A189" s="24" t="s">
        <v>25</v>
      </c>
      <c r="B189" s="104"/>
      <c r="C189" s="104"/>
      <c r="D189" s="104"/>
    </row>
    <row r="190" spans="1:4" s="23" customFormat="1" ht="13.3" customHeight="1" x14ac:dyDescent="0.3">
      <c r="A190" s="24" t="s">
        <v>26</v>
      </c>
      <c r="B190" s="104"/>
      <c r="C190" s="104"/>
      <c r="D190" s="104"/>
    </row>
    <row r="191" spans="1:4" s="23" customFormat="1" ht="13.3" customHeight="1" x14ac:dyDescent="0.3">
      <c r="A191" s="47" t="s">
        <v>27</v>
      </c>
      <c r="B191" s="104"/>
      <c r="C191" s="104"/>
      <c r="D191" s="104"/>
    </row>
    <row r="192" spans="1:4" s="23" customFormat="1" ht="13.3" customHeight="1" x14ac:dyDescent="0.3">
      <c r="A192" s="48" t="s">
        <v>28</v>
      </c>
      <c r="B192" s="104"/>
      <c r="C192" s="104"/>
      <c r="D192" s="104"/>
    </row>
    <row r="193" spans="1:4" s="23" customFormat="1" ht="29.8" customHeight="1" x14ac:dyDescent="0.3">
      <c r="A193" s="20" t="s">
        <v>29</v>
      </c>
      <c r="B193" s="38"/>
      <c r="C193" s="39"/>
      <c r="D193" s="40"/>
    </row>
    <row r="194" spans="1:4" s="23" customFormat="1" ht="13.3" customHeight="1" x14ac:dyDescent="0.3">
      <c r="A194" s="20" t="s">
        <v>65</v>
      </c>
      <c r="B194" s="38"/>
      <c r="C194" s="39"/>
      <c r="D194" s="40"/>
    </row>
    <row r="195" spans="1:4" s="23" customFormat="1" ht="13.3" customHeight="1" x14ac:dyDescent="0.3">
      <c r="A195" s="20" t="s">
        <v>31</v>
      </c>
      <c r="B195" s="38"/>
      <c r="C195" s="39"/>
      <c r="D195" s="40"/>
    </row>
    <row r="196" spans="1:4" s="23" customFormat="1" ht="13.3" customHeight="1" x14ac:dyDescent="0.3">
      <c r="A196" s="20" t="s">
        <v>32</v>
      </c>
      <c r="B196" s="38"/>
      <c r="C196" s="39"/>
      <c r="D196" s="40"/>
    </row>
    <row r="197" spans="1:4" s="23" customFormat="1" ht="13.3" customHeight="1" x14ac:dyDescent="0.3">
      <c r="A197" s="20" t="s">
        <v>194</v>
      </c>
      <c r="B197" s="38"/>
      <c r="C197" s="39"/>
      <c r="D197" s="40"/>
    </row>
    <row r="198" spans="1:4" s="23" customFormat="1" ht="13.3" customHeight="1" x14ac:dyDescent="0.3">
      <c r="A198" s="20" t="s">
        <v>430</v>
      </c>
      <c r="B198" s="38"/>
      <c r="C198" s="39"/>
      <c r="D198" s="40"/>
    </row>
    <row r="199" spans="1:4" s="23" customFormat="1" ht="13.3" customHeight="1" x14ac:dyDescent="0.3">
      <c r="A199" s="20" t="s">
        <v>187</v>
      </c>
      <c r="B199" s="38"/>
      <c r="C199" s="39"/>
      <c r="D199" s="40"/>
    </row>
    <row r="200" spans="1:4" s="23" customFormat="1" ht="13.3" customHeight="1" x14ac:dyDescent="0.3">
      <c r="A200" s="155" t="s">
        <v>34</v>
      </c>
      <c r="B200" s="38"/>
      <c r="C200" s="39"/>
      <c r="D200" s="40"/>
    </row>
    <row r="201" spans="1:4" s="23" customFormat="1" ht="13.3" customHeight="1" x14ac:dyDescent="0.3">
      <c r="A201" s="20" t="s">
        <v>35</v>
      </c>
      <c r="B201" s="38"/>
      <c r="C201" s="39"/>
      <c r="D201" s="40"/>
    </row>
    <row r="202" spans="1:4" s="23" customFormat="1" ht="23.8" customHeight="1" x14ac:dyDescent="0.3">
      <c r="A202" s="45" t="s">
        <v>36</v>
      </c>
      <c r="B202" s="38"/>
      <c r="C202" s="39"/>
      <c r="D202" s="40"/>
    </row>
    <row r="203" spans="1:4" s="23" customFormat="1" ht="13.3" customHeight="1" x14ac:dyDescent="0.3">
      <c r="A203" s="20" t="s">
        <v>37</v>
      </c>
      <c r="B203" s="104"/>
      <c r="C203" s="104"/>
      <c r="D203" s="104"/>
    </row>
    <row r="204" spans="1:4" s="23" customFormat="1" ht="13.3" customHeight="1" x14ac:dyDescent="0.3">
      <c r="A204" s="24" t="s">
        <v>38</v>
      </c>
      <c r="B204" s="38"/>
      <c r="C204" s="39"/>
      <c r="D204" s="40"/>
    </row>
    <row r="205" spans="1:4" s="23" customFormat="1" ht="13.3" customHeight="1" x14ac:dyDescent="0.3">
      <c r="A205" s="20" t="s">
        <v>39</v>
      </c>
      <c r="B205" s="104"/>
      <c r="C205" s="104"/>
      <c r="D205" s="104"/>
    </row>
    <row r="206" spans="1:4" s="23" customFormat="1" ht="13.3" customHeight="1" x14ac:dyDescent="0.3">
      <c r="A206" s="20" t="s">
        <v>40</v>
      </c>
      <c r="B206" s="104"/>
      <c r="C206" s="104"/>
      <c r="D206" s="104"/>
    </row>
    <row r="207" spans="1:4" s="23" customFormat="1" ht="13.3" customHeight="1" x14ac:dyDescent="0.3">
      <c r="A207" s="20" t="s">
        <v>41</v>
      </c>
      <c r="B207" s="104"/>
      <c r="C207" s="104"/>
      <c r="D207" s="104"/>
    </row>
    <row r="208" spans="1:4" s="23" customFormat="1" ht="13.3" customHeight="1" x14ac:dyDescent="0.3">
      <c r="A208" s="20" t="s">
        <v>42</v>
      </c>
      <c r="B208" s="104"/>
      <c r="C208" s="104"/>
      <c r="D208" s="104"/>
    </row>
    <row r="209" spans="1:4" s="23" customFormat="1" ht="13.3" customHeight="1" x14ac:dyDescent="0.3">
      <c r="A209" s="20" t="s">
        <v>43</v>
      </c>
      <c r="B209" s="104"/>
      <c r="C209" s="104"/>
      <c r="D209" s="104"/>
    </row>
    <row r="210" spans="1:4" s="23" customFormat="1" ht="13.3" customHeight="1" x14ac:dyDescent="0.3">
      <c r="A210" s="20" t="s">
        <v>406</v>
      </c>
      <c r="B210" s="104"/>
      <c r="C210" s="104"/>
      <c r="D210" s="104"/>
    </row>
    <row r="211" spans="1:4" s="23" customFormat="1" ht="13.3" customHeight="1" x14ac:dyDescent="0.3">
      <c r="A211" s="20" t="s">
        <v>66</v>
      </c>
      <c r="B211" s="104"/>
      <c r="C211" s="104"/>
      <c r="D211" s="104"/>
    </row>
    <row r="212" spans="1:4" s="23" customFormat="1" ht="13.3" customHeight="1" x14ac:dyDescent="0.3">
      <c r="A212" s="20" t="s">
        <v>431</v>
      </c>
      <c r="B212" s="104"/>
      <c r="C212" s="104"/>
      <c r="D212" s="104"/>
    </row>
    <row r="213" spans="1:4" s="23" customFormat="1" ht="13.3" customHeight="1" x14ac:dyDescent="0.3">
      <c r="A213" s="20" t="s">
        <v>64</v>
      </c>
      <c r="B213" s="104"/>
      <c r="C213" s="104"/>
      <c r="D213" s="104"/>
    </row>
    <row r="214" spans="1:4" s="23" customFormat="1" ht="13.3" customHeight="1" x14ac:dyDescent="0.3">
      <c r="A214" s="48" t="s">
        <v>44</v>
      </c>
      <c r="B214" s="104"/>
      <c r="C214" s="104"/>
      <c r="D214" s="104"/>
    </row>
    <row r="215" spans="1:4" s="23" customFormat="1" ht="26.05" customHeight="1" x14ac:dyDescent="0.3">
      <c r="A215" s="46" t="s">
        <v>198</v>
      </c>
      <c r="B215" s="104"/>
      <c r="C215" s="104"/>
      <c r="D215" s="104"/>
    </row>
    <row r="216" spans="1:4" s="23" customFormat="1" ht="13.3" customHeight="1" x14ac:dyDescent="0.3">
      <c r="A216" s="24" t="s">
        <v>218</v>
      </c>
      <c r="B216" s="104"/>
      <c r="C216" s="104"/>
      <c r="D216" s="104"/>
    </row>
    <row r="217" spans="1:4" s="23" customFormat="1" ht="13.3" customHeight="1" x14ac:dyDescent="0.3">
      <c r="A217" s="20" t="s">
        <v>45</v>
      </c>
      <c r="B217" s="104"/>
      <c r="C217" s="104"/>
      <c r="D217" s="104"/>
    </row>
    <row r="218" spans="1:4" s="23" customFormat="1" ht="13.3" customHeight="1" x14ac:dyDescent="0.3">
      <c r="A218" s="25" t="s">
        <v>46</v>
      </c>
      <c r="B218" s="104"/>
      <c r="C218" s="104"/>
      <c r="D218" s="104"/>
    </row>
    <row r="219" spans="1:4" s="23" customFormat="1" ht="13.3" customHeight="1" x14ac:dyDescent="0.3">
      <c r="A219" s="25" t="s">
        <v>47</v>
      </c>
      <c r="B219" s="104"/>
      <c r="C219" s="104"/>
      <c r="D219" s="104"/>
    </row>
    <row r="220" spans="1:4" s="23" customFormat="1" ht="27.55" customHeight="1" x14ac:dyDescent="0.3">
      <c r="A220" s="46" t="s">
        <v>213</v>
      </c>
      <c r="B220" s="104"/>
      <c r="C220" s="104"/>
      <c r="D220" s="104"/>
    </row>
    <row r="221" spans="1:4" s="23" customFormat="1" ht="13.3" customHeight="1" x14ac:dyDescent="0.3">
      <c r="A221" s="45" t="s">
        <v>209</v>
      </c>
      <c r="B221" s="104"/>
      <c r="C221" s="104"/>
      <c r="D221" s="104"/>
    </row>
    <row r="222" spans="1:4" s="23" customFormat="1" ht="13.3" customHeight="1" x14ac:dyDescent="0.3">
      <c r="A222" s="45" t="s">
        <v>48</v>
      </c>
      <c r="B222" s="104"/>
      <c r="C222" s="22"/>
      <c r="D222" s="22"/>
    </row>
    <row r="223" spans="1:4" s="23" customFormat="1" ht="13.3" customHeight="1" x14ac:dyDescent="0.3">
      <c r="A223" s="45" t="s">
        <v>49</v>
      </c>
      <c r="B223" s="104"/>
      <c r="C223" s="22"/>
      <c r="D223" s="22"/>
    </row>
    <row r="224" spans="1:4" s="26" customFormat="1" ht="13.3" customHeight="1" x14ac:dyDescent="0.3">
      <c r="A224" s="45" t="s">
        <v>50</v>
      </c>
      <c r="B224" s="104"/>
      <c r="C224" s="104"/>
      <c r="D224" s="104"/>
    </row>
    <row r="225" spans="1:4" s="26" customFormat="1" x14ac:dyDescent="0.3">
      <c r="A225" s="20" t="s">
        <v>51</v>
      </c>
      <c r="B225" s="104"/>
      <c r="C225" s="104"/>
      <c r="D225" s="104"/>
    </row>
    <row r="226" spans="1:4" s="26" customFormat="1" x14ac:dyDescent="0.3">
      <c r="A226" s="24" t="s">
        <v>52</v>
      </c>
      <c r="B226" s="38"/>
      <c r="C226" s="39"/>
      <c r="D226" s="40"/>
    </row>
    <row r="227" spans="1:4" s="21" customFormat="1" x14ac:dyDescent="0.3">
      <c r="A227" s="45" t="s">
        <v>429</v>
      </c>
      <c r="B227" s="104"/>
      <c r="C227" s="104"/>
      <c r="D227" s="104"/>
    </row>
    <row r="228" spans="1:4" s="21" customFormat="1" x14ac:dyDescent="0.3">
      <c r="A228" s="45" t="s">
        <v>54</v>
      </c>
      <c r="B228" s="104"/>
      <c r="C228" s="41"/>
      <c r="D228" s="70"/>
    </row>
    <row r="229" spans="1:4" s="21" customFormat="1" ht="24.9" x14ac:dyDescent="0.3">
      <c r="A229" s="47" t="s">
        <v>219</v>
      </c>
      <c r="B229" s="104"/>
      <c r="C229" s="104"/>
      <c r="D229" s="104"/>
    </row>
    <row r="230" spans="1:4" s="23" customFormat="1" x14ac:dyDescent="0.3">
      <c r="A230" s="48" t="s">
        <v>55</v>
      </c>
      <c r="B230" s="104"/>
      <c r="C230" s="104"/>
      <c r="D230" s="104"/>
    </row>
    <row r="231" spans="1:4" s="21" customFormat="1" ht="13.3" customHeight="1" x14ac:dyDescent="0.3">
      <c r="A231" s="20" t="s">
        <v>193</v>
      </c>
      <c r="B231" s="104"/>
      <c r="C231" s="104"/>
      <c r="D231" s="104"/>
    </row>
    <row r="232" spans="1:4" s="21" customFormat="1" ht="13.3" customHeight="1" x14ac:dyDescent="0.3">
      <c r="A232" s="47" t="s">
        <v>56</v>
      </c>
      <c r="B232" s="104"/>
      <c r="C232" s="104"/>
      <c r="D232" s="104"/>
    </row>
    <row r="233" spans="1:4" s="21" customFormat="1" ht="13.3" customHeight="1" x14ac:dyDescent="0.3">
      <c r="A233" s="47" t="s">
        <v>57</v>
      </c>
      <c r="B233" s="104"/>
      <c r="C233" s="104"/>
      <c r="D233" s="104"/>
    </row>
    <row r="234" spans="1:4" s="21" customFormat="1" ht="14.05" customHeight="1" x14ac:dyDescent="0.3">
      <c r="A234" s="47" t="s">
        <v>58</v>
      </c>
      <c r="B234" s="104"/>
      <c r="C234" s="180"/>
      <c r="D234" s="180"/>
    </row>
    <row r="235" spans="1:4" s="21" customFormat="1" ht="15" customHeight="1" x14ac:dyDescent="0.3">
      <c r="A235" s="24" t="s">
        <v>59</v>
      </c>
      <c r="B235" s="180"/>
      <c r="C235" s="180"/>
      <c r="D235" s="180"/>
    </row>
    <row r="236" spans="1:4" s="21" customFormat="1" ht="15" customHeight="1" x14ac:dyDescent="0.3">
      <c r="A236" s="48" t="s">
        <v>359</v>
      </c>
      <c r="B236" s="180"/>
      <c r="C236" s="180"/>
      <c r="D236" s="180"/>
    </row>
    <row r="237" spans="1:4" s="21" customFormat="1" ht="15.45" x14ac:dyDescent="0.3">
      <c r="A237" s="43" t="s">
        <v>416</v>
      </c>
      <c r="B237" s="180"/>
      <c r="C237" s="180"/>
      <c r="D237" s="180"/>
    </row>
    <row r="238" spans="1:4" s="21" customFormat="1" x14ac:dyDescent="0.3">
      <c r="A238" s="46" t="s">
        <v>114</v>
      </c>
      <c r="B238" s="180"/>
      <c r="C238" s="180"/>
      <c r="D238" s="180"/>
    </row>
    <row r="239" spans="1:4" s="21" customFormat="1" x14ac:dyDescent="0.3">
      <c r="A239" s="46" t="s">
        <v>115</v>
      </c>
      <c r="B239" s="180"/>
      <c r="C239" s="180"/>
      <c r="D239" s="180"/>
    </row>
    <row r="240" spans="1:4" s="21" customFormat="1" ht="24.9" x14ac:dyDescent="0.3">
      <c r="A240" s="46" t="s">
        <v>116</v>
      </c>
      <c r="B240" s="180"/>
      <c r="C240" s="180"/>
      <c r="D240" s="180"/>
    </row>
    <row r="241" spans="1:4" s="21" customFormat="1" ht="24.9" x14ac:dyDescent="0.3">
      <c r="A241" s="46" t="s">
        <v>117</v>
      </c>
      <c r="B241" s="180"/>
      <c r="C241" s="180"/>
      <c r="D241" s="180"/>
    </row>
    <row r="242" spans="1:4" s="21" customFormat="1" ht="24.9" x14ac:dyDescent="0.3">
      <c r="A242" s="160" t="s">
        <v>118</v>
      </c>
      <c r="B242" s="180"/>
      <c r="C242" s="180"/>
      <c r="D242" s="180"/>
    </row>
    <row r="243" spans="1:4" s="21" customFormat="1" ht="24.9" x14ac:dyDescent="0.3">
      <c r="A243" s="46" t="s">
        <v>119</v>
      </c>
      <c r="B243" s="180"/>
      <c r="C243" s="180"/>
      <c r="D243" s="180"/>
    </row>
    <row r="244" spans="1:4" s="21" customFormat="1" ht="13.3" customHeight="1" x14ac:dyDescent="0.3">
      <c r="A244" s="48" t="s">
        <v>60</v>
      </c>
      <c r="B244" s="180"/>
      <c r="C244" s="180"/>
      <c r="D244" s="180"/>
    </row>
    <row r="245" spans="1:4" s="21" customFormat="1" ht="15" customHeight="1" x14ac:dyDescent="0.3">
      <c r="A245" s="47" t="s">
        <v>61</v>
      </c>
      <c r="B245" s="180"/>
      <c r="C245" s="180"/>
      <c r="D245" s="180"/>
    </row>
    <row r="246" spans="1:4" s="21" customFormat="1" ht="17.05" customHeight="1" x14ac:dyDescent="0.3">
      <c r="A246" s="48" t="s">
        <v>62</v>
      </c>
      <c r="B246" s="180"/>
      <c r="C246" s="180"/>
      <c r="D246" s="180"/>
    </row>
    <row r="247" spans="1:4" s="26" customFormat="1" ht="71.05" customHeight="1" x14ac:dyDescent="0.3">
      <c r="A247" s="47" t="s">
        <v>63</v>
      </c>
      <c r="B247" s="180"/>
      <c r="C247" s="180"/>
      <c r="D247" s="180"/>
    </row>
    <row r="248" spans="1:4" s="26" customFormat="1" ht="17.8" customHeight="1" x14ac:dyDescent="0.3">
      <c r="A248" s="164" t="s">
        <v>67</v>
      </c>
      <c r="B248" s="165"/>
      <c r="C248" s="165"/>
      <c r="D248" s="166"/>
    </row>
    <row r="249" spans="1:4" s="21" customFormat="1" ht="13.3" customHeight="1" x14ac:dyDescent="0.3">
      <c r="A249" s="55" t="s">
        <v>197</v>
      </c>
      <c r="B249" s="27">
        <f>'Prices and Availability F2'!B8</f>
        <v>40101</v>
      </c>
      <c r="C249" s="102">
        <v>4</v>
      </c>
      <c r="D249" s="103">
        <f>'Prices and Availability F2'!D8</f>
        <v>8290</v>
      </c>
    </row>
    <row r="250" spans="1:4" s="21" customFormat="1" ht="13.3" customHeight="1" x14ac:dyDescent="0.3">
      <c r="A250" s="98" t="s">
        <v>403</v>
      </c>
      <c r="B250" s="27">
        <f>'Prices and Availability F2'!B9</f>
        <v>40102</v>
      </c>
      <c r="C250" s="169">
        <v>0.65</v>
      </c>
      <c r="D250" s="103">
        <f>'Prices and Availability F2'!D9</f>
        <v>790</v>
      </c>
    </row>
    <row r="251" spans="1:4" s="21" customFormat="1" ht="13.3" customHeight="1" x14ac:dyDescent="0.3">
      <c r="A251" s="24" t="s">
        <v>404</v>
      </c>
      <c r="B251" s="94"/>
      <c r="C251" s="95"/>
      <c r="D251" s="96"/>
    </row>
    <row r="252" spans="1:4" s="21" customFormat="1" ht="13.3" customHeight="1" x14ac:dyDescent="0.3">
      <c r="A252" s="24" t="s">
        <v>405</v>
      </c>
      <c r="B252" s="97"/>
      <c r="C252" s="97"/>
      <c r="D252" s="97"/>
    </row>
    <row r="253" spans="1:4" s="26" customFormat="1" ht="17.8" customHeight="1" x14ac:dyDescent="0.3">
      <c r="A253" s="164" t="s">
        <v>164</v>
      </c>
      <c r="B253" s="165"/>
      <c r="C253" s="165"/>
      <c r="D253" s="166"/>
    </row>
    <row r="254" spans="1:4" s="21" customFormat="1" ht="13.3" customHeight="1" x14ac:dyDescent="0.3">
      <c r="A254" s="173" t="str">
        <f>'Prices and Availability F2'!A11</f>
        <v xml:space="preserve">Amsafe® Airbags </v>
      </c>
      <c r="B254" s="27">
        <f>'Prices and Availability F2'!B11</f>
        <v>40104</v>
      </c>
      <c r="C254" s="82">
        <v>3.5</v>
      </c>
      <c r="D254" s="103">
        <f>'Prices and Availability F2'!D11</f>
        <v>6490</v>
      </c>
    </row>
    <row r="255" spans="1:4" s="21" customFormat="1" ht="13.3" customHeight="1" x14ac:dyDescent="0.3">
      <c r="A255" s="174" t="s">
        <v>409</v>
      </c>
      <c r="B255" s="27"/>
      <c r="C255" s="102"/>
      <c r="D255" s="103"/>
    </row>
    <row r="256" spans="1:4" s="21" customFormat="1" ht="13.3" customHeight="1" x14ac:dyDescent="0.3">
      <c r="A256" s="43" t="s">
        <v>225</v>
      </c>
      <c r="B256" s="27">
        <f>'Prices and Availability F2'!B12</f>
        <v>40105</v>
      </c>
      <c r="C256" s="102">
        <v>0</v>
      </c>
      <c r="D256" s="103">
        <f>'Prices and Availability F2'!D12</f>
        <v>0</v>
      </c>
    </row>
    <row r="257" spans="1:4" s="21" customFormat="1" ht="13.3" customHeight="1" x14ac:dyDescent="0.3">
      <c r="A257" s="93" t="s">
        <v>68</v>
      </c>
      <c r="B257" s="94"/>
      <c r="C257" s="94"/>
      <c r="D257" s="94"/>
    </row>
    <row r="258" spans="1:4" s="21" customFormat="1" ht="13.3" customHeight="1" x14ac:dyDescent="0.3">
      <c r="A258" s="93" t="s">
        <v>69</v>
      </c>
      <c r="B258" s="97"/>
      <c r="C258" s="97"/>
      <c r="D258" s="97"/>
    </row>
    <row r="259" spans="1:4" s="21" customFormat="1" ht="13.3" customHeight="1" x14ac:dyDescent="0.3">
      <c r="A259" s="93" t="s">
        <v>70</v>
      </c>
      <c r="B259" s="94"/>
      <c r="C259" s="94"/>
      <c r="D259" s="94"/>
    </row>
    <row r="260" spans="1:4" s="21" customFormat="1" ht="13.3" customHeight="1" x14ac:dyDescent="0.3">
      <c r="A260" s="98" t="s">
        <v>226</v>
      </c>
      <c r="B260" s="27">
        <f>'Prices and Availability F2'!B13</f>
        <v>40106</v>
      </c>
      <c r="C260" s="102">
        <v>0</v>
      </c>
      <c r="D260" s="103">
        <f>'Prices and Availability F2'!D13</f>
        <v>0</v>
      </c>
    </row>
    <row r="261" spans="1:4" s="21" customFormat="1" ht="13.3" customHeight="1" x14ac:dyDescent="0.3">
      <c r="A261" s="93" t="s">
        <v>71</v>
      </c>
      <c r="B261" s="94"/>
      <c r="C261" s="94"/>
      <c r="D261" s="94"/>
    </row>
    <row r="262" spans="1:4" s="21" customFormat="1" ht="25.5" customHeight="1" x14ac:dyDescent="0.3">
      <c r="A262" s="93" t="s">
        <v>72</v>
      </c>
      <c r="B262" s="97"/>
      <c r="C262" s="97"/>
      <c r="D262" s="97"/>
    </row>
    <row r="263" spans="1:4" s="21" customFormat="1" ht="13.3" customHeight="1" x14ac:dyDescent="0.3">
      <c r="A263" s="93" t="s">
        <v>70</v>
      </c>
      <c r="B263" s="94"/>
      <c r="C263" s="94"/>
      <c r="D263" s="94"/>
    </row>
    <row r="264" spans="1:4" s="21" customFormat="1" ht="13.3" customHeight="1" x14ac:dyDescent="0.3">
      <c r="A264" s="55" t="s">
        <v>216</v>
      </c>
      <c r="B264" s="101">
        <f>'Prices and Availability F2'!B14</f>
        <v>40107</v>
      </c>
      <c r="C264" s="102">
        <v>5.8</v>
      </c>
      <c r="D264" s="103">
        <f>'Prices and Availability F2'!D14</f>
        <v>9400</v>
      </c>
    </row>
    <row r="265" spans="1:4" s="21" customFormat="1" ht="13.3" customHeight="1" x14ac:dyDescent="0.3">
      <c r="A265" s="99" t="s">
        <v>73</v>
      </c>
      <c r="B265" s="104"/>
      <c r="C265" s="100"/>
      <c r="D265" s="100"/>
    </row>
    <row r="266" spans="1:4" s="21" customFormat="1" ht="13.3" customHeight="1" x14ac:dyDescent="0.3">
      <c r="A266" s="99" t="s">
        <v>74</v>
      </c>
      <c r="B266" s="104"/>
      <c r="C266" s="100"/>
      <c r="D266" s="100"/>
    </row>
    <row r="267" spans="1:4" s="21" customFormat="1" ht="13.3" customHeight="1" x14ac:dyDescent="0.3">
      <c r="A267" s="99" t="s">
        <v>75</v>
      </c>
      <c r="B267" s="104"/>
      <c r="C267" s="100"/>
      <c r="D267" s="100"/>
    </row>
    <row r="268" spans="1:4" s="21" customFormat="1" ht="13.3" customHeight="1" x14ac:dyDescent="0.3">
      <c r="A268" s="99" t="s">
        <v>76</v>
      </c>
      <c r="B268" s="104"/>
      <c r="C268" s="100"/>
      <c r="D268" s="100"/>
    </row>
    <row r="269" spans="1:4" s="26" customFormat="1" ht="13.3" customHeight="1" x14ac:dyDescent="0.3">
      <c r="A269" s="98" t="s">
        <v>77</v>
      </c>
      <c r="B269" s="27">
        <f>'Prices and Availability F2'!B15</f>
        <v>40108</v>
      </c>
      <c r="C269" s="102">
        <v>0.5</v>
      </c>
      <c r="D269" s="103">
        <f>'Prices and Availability F2'!D15</f>
        <v>540</v>
      </c>
    </row>
    <row r="270" spans="1:4" s="26" customFormat="1" ht="13.3" customHeight="1" x14ac:dyDescent="0.3">
      <c r="A270" s="47" t="s">
        <v>78</v>
      </c>
      <c r="B270" s="27"/>
      <c r="C270" s="102"/>
      <c r="D270" s="103"/>
    </row>
    <row r="271" spans="1:4" s="21" customFormat="1" ht="13.3" customHeight="1" x14ac:dyDescent="0.3">
      <c r="A271" s="98" t="s">
        <v>422</v>
      </c>
      <c r="B271" s="27">
        <f>'Prices and Availability F2'!B16</f>
        <v>40109</v>
      </c>
      <c r="C271" s="102">
        <v>5</v>
      </c>
      <c r="D271" s="103">
        <f>'Prices and Availability F2'!D16</f>
        <v>290</v>
      </c>
    </row>
    <row r="272" spans="1:4" s="21" customFormat="1" ht="13.3" customHeight="1" x14ac:dyDescent="0.3">
      <c r="A272" s="98" t="s">
        <v>423</v>
      </c>
      <c r="B272" s="27">
        <f>'Prices and Availability F2'!B17</f>
        <v>40110</v>
      </c>
      <c r="C272" s="102">
        <v>-1.98</v>
      </c>
      <c r="D272" s="103">
        <f>'Prices and Availability F2'!D17</f>
        <v>1980</v>
      </c>
    </row>
    <row r="273" spans="1:4" s="21" customFormat="1" ht="32.049999999999997" customHeight="1" x14ac:dyDescent="0.3">
      <c r="A273" s="106" t="s">
        <v>424</v>
      </c>
      <c r="B273" s="27">
        <f>'Prices and Availability F2'!B18</f>
        <v>40111</v>
      </c>
      <c r="C273" s="18">
        <v>-1.24</v>
      </c>
      <c r="D273" s="103">
        <f>'Prices and Availability F2'!D18</f>
        <v>3290</v>
      </c>
    </row>
    <row r="274" spans="1:4" s="21" customFormat="1" ht="13.3" customHeight="1" x14ac:dyDescent="0.3">
      <c r="A274" s="98" t="s">
        <v>400</v>
      </c>
      <c r="B274" s="27">
        <f>'Prices and Availability F2'!B19</f>
        <v>40112</v>
      </c>
      <c r="C274" s="102">
        <f>'Prices and Availability F2'!C19</f>
        <v>0.4</v>
      </c>
      <c r="D274" s="103">
        <f>'Prices and Availability F2'!D19</f>
        <v>490</v>
      </c>
    </row>
    <row r="275" spans="1:4" s="21" customFormat="1" ht="13.3" customHeight="1" x14ac:dyDescent="0.3">
      <c r="A275" s="44" t="s">
        <v>26</v>
      </c>
      <c r="B275" s="92"/>
      <c r="C275" s="110"/>
      <c r="D275" s="92"/>
    </row>
    <row r="276" spans="1:4" s="21" customFormat="1" ht="13.3" customHeight="1" x14ac:dyDescent="0.3">
      <c r="A276" s="98" t="s">
        <v>401</v>
      </c>
      <c r="B276" s="27">
        <f>'Prices and Availability F2'!B20</f>
        <v>40113</v>
      </c>
      <c r="C276" s="102">
        <f>'Prices and Availability F2'!C20</f>
        <v>0.4</v>
      </c>
      <c r="D276" s="103">
        <f>'Prices and Availability F2'!D20</f>
        <v>490</v>
      </c>
    </row>
    <row r="277" spans="1:4" s="21" customFormat="1" ht="13.3" customHeight="1" x14ac:dyDescent="0.3">
      <c r="A277" s="44" t="s">
        <v>26</v>
      </c>
      <c r="B277" s="92"/>
      <c r="C277" s="110"/>
      <c r="D277" s="92"/>
    </row>
    <row r="278" spans="1:4" s="26" customFormat="1" ht="17.8" customHeight="1" x14ac:dyDescent="0.3">
      <c r="A278" s="164" t="s">
        <v>166</v>
      </c>
      <c r="B278" s="165"/>
      <c r="C278" s="165"/>
      <c r="D278" s="166"/>
    </row>
    <row r="279" spans="1:4" s="21" customFormat="1" ht="13.3" customHeight="1" x14ac:dyDescent="0.3">
      <c r="A279" s="43" t="s">
        <v>79</v>
      </c>
      <c r="B279" s="27">
        <f>'Prices and Availability F2'!B22</f>
        <v>40201</v>
      </c>
      <c r="C279" s="18">
        <v>0</v>
      </c>
      <c r="D279" s="103">
        <f>'Prices and Availability F2'!D22</f>
        <v>2390</v>
      </c>
    </row>
    <row r="280" spans="1:4" s="21" customFormat="1" ht="13.3" customHeight="1" x14ac:dyDescent="0.3">
      <c r="A280" s="25" t="s">
        <v>80</v>
      </c>
      <c r="B280" s="92"/>
      <c r="C280" s="92"/>
      <c r="D280" s="92"/>
    </row>
    <row r="281" spans="1:4" s="21" customFormat="1" ht="13.3" customHeight="1" x14ac:dyDescent="0.3">
      <c r="A281" s="43" t="s">
        <v>387</v>
      </c>
      <c r="B281" s="27">
        <f>'Prices and Availability F2'!B23</f>
        <v>40202</v>
      </c>
      <c r="C281" s="18">
        <v>0</v>
      </c>
      <c r="D281" s="103">
        <f>'Prices and Availability F2'!D23</f>
        <v>320</v>
      </c>
    </row>
    <row r="282" spans="1:4" s="21" customFormat="1" ht="13.3" customHeight="1" x14ac:dyDescent="0.3">
      <c r="A282" s="159" t="s">
        <v>388</v>
      </c>
      <c r="B282" s="92"/>
      <c r="C282" s="92"/>
      <c r="D282" s="92"/>
    </row>
    <row r="283" spans="1:4" s="21" customFormat="1" ht="13.3" customHeight="1" x14ac:dyDescent="0.3">
      <c r="A283" s="106" t="s">
        <v>81</v>
      </c>
      <c r="B283" s="27">
        <f>'Prices and Availability F2'!B24</f>
        <v>40203</v>
      </c>
      <c r="C283" s="18">
        <v>2.8</v>
      </c>
      <c r="D283" s="103">
        <f>'Prices and Availability F2'!D24</f>
        <v>6900</v>
      </c>
    </row>
    <row r="284" spans="1:4" s="21" customFormat="1" ht="13.3" customHeight="1" x14ac:dyDescent="0.3">
      <c r="A284" s="46" t="s">
        <v>82</v>
      </c>
      <c r="B284" s="92"/>
      <c r="C284" s="92"/>
      <c r="D284" s="92"/>
    </row>
    <row r="285" spans="1:4" s="21" customFormat="1" ht="13.3" customHeight="1" x14ac:dyDescent="0.3">
      <c r="A285" s="106" t="s">
        <v>201</v>
      </c>
      <c r="B285" s="27">
        <f>'Prices and Availability F2'!B25</f>
        <v>40204</v>
      </c>
      <c r="C285" s="18">
        <v>0.6</v>
      </c>
      <c r="D285" s="103">
        <f>'Prices and Availability F2'!D25</f>
        <v>1890</v>
      </c>
    </row>
    <row r="286" spans="1:4" s="21" customFormat="1" ht="13.3" customHeight="1" x14ac:dyDescent="0.3">
      <c r="A286" s="106" t="s">
        <v>83</v>
      </c>
      <c r="B286" s="27">
        <f>'Prices and Availability F2'!B26</f>
        <v>40205</v>
      </c>
      <c r="C286" s="18">
        <v>0.4</v>
      </c>
      <c r="D286" s="103">
        <f>'Prices and Availability F2'!D26</f>
        <v>4380</v>
      </c>
    </row>
    <row r="287" spans="1:4" s="21" customFormat="1" ht="13.3" customHeight="1" x14ac:dyDescent="0.3">
      <c r="A287" s="46" t="s">
        <v>84</v>
      </c>
      <c r="B287" s="92"/>
      <c r="C287" s="92"/>
      <c r="D287" s="92"/>
    </row>
    <row r="288" spans="1:4" s="21" customFormat="1" ht="32.049999999999997" customHeight="1" x14ac:dyDescent="0.3">
      <c r="A288" s="106" t="s">
        <v>85</v>
      </c>
      <c r="B288" s="27">
        <f>'Prices and Availability F2'!B27</f>
        <v>40206</v>
      </c>
      <c r="C288" s="18">
        <v>0.4</v>
      </c>
      <c r="D288" s="103">
        <f>'Prices and Availability F2'!D27</f>
        <v>4380</v>
      </c>
    </row>
    <row r="289" spans="1:4" s="21" customFormat="1" ht="13.3" customHeight="1" x14ac:dyDescent="0.3">
      <c r="A289" s="106" t="s">
        <v>389</v>
      </c>
      <c r="B289" s="27">
        <f>'Prices and Availability F2'!B28</f>
        <v>40207</v>
      </c>
      <c r="C289" s="18">
        <v>0.5</v>
      </c>
      <c r="D289" s="103">
        <f>'Prices and Availability F2'!D28</f>
        <v>3490</v>
      </c>
    </row>
    <row r="290" spans="1:4" s="21" customFormat="1" ht="13.3" customHeight="1" x14ac:dyDescent="0.3">
      <c r="A290" s="43" t="s">
        <v>86</v>
      </c>
      <c r="B290" s="27">
        <f>'Prices and Availability F2'!B29</f>
        <v>40208</v>
      </c>
      <c r="C290" s="18">
        <v>4.3</v>
      </c>
      <c r="D290" s="103">
        <f>'Prices and Availability F2'!D29</f>
        <v>28490</v>
      </c>
    </row>
    <row r="291" spans="1:4" s="21" customFormat="1" ht="65.150000000000006" customHeight="1" x14ac:dyDescent="0.3">
      <c r="A291" s="25" t="s">
        <v>398</v>
      </c>
      <c r="B291" s="92"/>
      <c r="C291" s="92"/>
      <c r="D291" s="92"/>
    </row>
    <row r="292" spans="1:4" s="21" customFormat="1" ht="13.3" customHeight="1" x14ac:dyDescent="0.3">
      <c r="A292" s="43" t="s">
        <v>87</v>
      </c>
      <c r="B292" s="27">
        <f>'Prices and Availability F2'!B30</f>
        <v>40209</v>
      </c>
      <c r="C292" s="18">
        <v>3.2</v>
      </c>
      <c r="D292" s="103">
        <f>'Prices and Availability F2'!D30</f>
        <v>19690</v>
      </c>
    </row>
    <row r="293" spans="1:4" s="21" customFormat="1" ht="13.3" customHeight="1" x14ac:dyDescent="0.3">
      <c r="A293" s="25" t="s">
        <v>88</v>
      </c>
      <c r="B293" s="92"/>
      <c r="C293" s="92"/>
      <c r="D293" s="92"/>
    </row>
    <row r="294" spans="1:4" s="21" customFormat="1" ht="39" customHeight="1" x14ac:dyDescent="0.3">
      <c r="A294" s="106" t="s">
        <v>89</v>
      </c>
      <c r="B294" s="27">
        <f>'Prices and Availability F2'!B31</f>
        <v>40210</v>
      </c>
      <c r="C294" s="18">
        <v>1.6</v>
      </c>
      <c r="D294" s="103">
        <f>'Prices and Availability F2'!D31</f>
        <v>7190</v>
      </c>
    </row>
    <row r="295" spans="1:4" s="21" customFormat="1" ht="13.3" customHeight="1" x14ac:dyDescent="0.3">
      <c r="A295" s="43" t="s">
        <v>90</v>
      </c>
      <c r="B295" s="27">
        <f>'Prices and Availability F2'!B32</f>
        <v>40211</v>
      </c>
      <c r="C295" s="18">
        <v>1.6</v>
      </c>
      <c r="D295" s="103">
        <f>'Prices and Availability F2'!D32</f>
        <v>7390</v>
      </c>
    </row>
    <row r="296" spans="1:4" s="21" customFormat="1" ht="26.15" customHeight="1" x14ac:dyDescent="0.3">
      <c r="A296" s="25" t="s">
        <v>91</v>
      </c>
      <c r="B296" s="92"/>
      <c r="C296" s="92"/>
      <c r="D296" s="92"/>
    </row>
    <row r="297" spans="1:4" s="21" customFormat="1" ht="13.3" customHeight="1" x14ac:dyDescent="0.3">
      <c r="A297" s="106" t="s">
        <v>92</v>
      </c>
      <c r="B297" s="27">
        <f>'Prices and Availability F2'!B33</f>
        <v>40212</v>
      </c>
      <c r="C297" s="18">
        <v>0.5</v>
      </c>
      <c r="D297" s="103">
        <f>'Prices and Availability F2'!D33</f>
        <v>590</v>
      </c>
    </row>
    <row r="298" spans="1:4" s="21" customFormat="1" ht="13.3" customHeight="1" x14ac:dyDescent="0.3">
      <c r="A298" s="46" t="s">
        <v>93</v>
      </c>
      <c r="B298" s="92"/>
      <c r="C298" s="92"/>
      <c r="D298" s="92"/>
    </row>
    <row r="299" spans="1:4" s="21" customFormat="1" ht="13.3" customHeight="1" x14ac:dyDescent="0.3">
      <c r="A299" s="98" t="s">
        <v>94</v>
      </c>
      <c r="B299" s="27">
        <f>'Prices and Availability F2'!B34</f>
        <v>40213</v>
      </c>
      <c r="C299" s="18">
        <v>1</v>
      </c>
      <c r="D299" s="103">
        <f>'Prices and Availability F2'!D34</f>
        <v>3790</v>
      </c>
    </row>
    <row r="300" spans="1:4" s="21" customFormat="1" ht="24.65" customHeight="1" x14ac:dyDescent="0.3">
      <c r="A300" s="25" t="s">
        <v>95</v>
      </c>
      <c r="B300" s="92"/>
      <c r="C300" s="92"/>
      <c r="D300" s="92"/>
    </row>
    <row r="301" spans="1:4" s="21" customFormat="1" ht="13.3" customHeight="1" x14ac:dyDescent="0.3">
      <c r="A301" s="98" t="s">
        <v>96</v>
      </c>
      <c r="B301" s="27">
        <f>'Prices and Availability F2'!B35</f>
        <v>40214</v>
      </c>
      <c r="C301" s="18">
        <v>0.7</v>
      </c>
      <c r="D301" s="103">
        <f>'Prices and Availability F2'!D35</f>
        <v>1590</v>
      </c>
    </row>
    <row r="302" spans="1:4" s="21" customFormat="1" ht="13.3" customHeight="1" x14ac:dyDescent="0.3">
      <c r="A302" s="44" t="s">
        <v>217</v>
      </c>
      <c r="B302" s="92"/>
      <c r="C302" s="92"/>
      <c r="D302" s="92"/>
    </row>
    <row r="303" spans="1:4" s="21" customFormat="1" ht="27.75" customHeight="1" x14ac:dyDescent="0.3">
      <c r="A303" s="98" t="s">
        <v>411</v>
      </c>
      <c r="B303" s="27">
        <f>'Prices and Availability F2'!B36</f>
        <v>40215</v>
      </c>
      <c r="C303" s="102">
        <v>0.377</v>
      </c>
      <c r="D303" s="103">
        <f>'Prices and Availability F2'!D36</f>
        <v>2900</v>
      </c>
    </row>
    <row r="304" spans="1:4" s="21" customFormat="1" ht="13.3" customHeight="1" x14ac:dyDescent="0.3">
      <c r="A304" s="98" t="s">
        <v>97</v>
      </c>
      <c r="B304" s="27">
        <f>'Prices and Availability F2'!B37</f>
        <v>40216</v>
      </c>
      <c r="C304" s="102">
        <v>1.2</v>
      </c>
      <c r="D304" s="103">
        <f>'Prices and Availability F2'!D37</f>
        <v>2090</v>
      </c>
    </row>
    <row r="305" spans="1:4" s="21" customFormat="1" ht="13.3" customHeight="1" x14ac:dyDescent="0.3">
      <c r="A305" s="98" t="s">
        <v>412</v>
      </c>
      <c r="B305" s="27">
        <f>'Prices and Availability F2'!B38</f>
        <v>40217</v>
      </c>
      <c r="C305" s="102">
        <v>1.2</v>
      </c>
      <c r="D305" s="103">
        <f>'Prices and Availability F2'!D38</f>
        <v>1690</v>
      </c>
    </row>
    <row r="306" spans="1:4" s="21" customFormat="1" ht="13.3" customHeight="1" x14ac:dyDescent="0.3">
      <c r="A306" s="24" t="s">
        <v>98</v>
      </c>
      <c r="B306" s="196"/>
      <c r="C306" s="196"/>
      <c r="D306" s="196"/>
    </row>
    <row r="307" spans="1:4" s="21" customFormat="1" ht="13.3" customHeight="1" x14ac:dyDescent="0.3">
      <c r="A307" s="24" t="s">
        <v>99</v>
      </c>
      <c r="B307" s="196"/>
      <c r="C307" s="196"/>
      <c r="D307" s="196"/>
    </row>
    <row r="308" spans="1:4" s="21" customFormat="1" ht="13.3" customHeight="1" x14ac:dyDescent="0.3">
      <c r="A308" s="24" t="s">
        <v>100</v>
      </c>
      <c r="B308" s="196"/>
      <c r="C308" s="196"/>
      <c r="D308" s="196"/>
    </row>
    <row r="309" spans="1:4" s="21" customFormat="1" ht="13.3" customHeight="1" x14ac:dyDescent="0.3">
      <c r="A309" s="46" t="s">
        <v>101</v>
      </c>
      <c r="B309" s="196"/>
      <c r="C309" s="196"/>
      <c r="D309" s="196"/>
    </row>
    <row r="310" spans="1:4" s="21" customFormat="1" ht="13.3" customHeight="1" x14ac:dyDescent="0.3">
      <c r="A310" s="24" t="s">
        <v>102</v>
      </c>
      <c r="B310" s="196"/>
      <c r="C310" s="196"/>
      <c r="D310" s="196"/>
    </row>
    <row r="311" spans="1:4" s="21" customFormat="1" ht="13.3" customHeight="1" x14ac:dyDescent="0.3">
      <c r="A311" s="98" t="s">
        <v>402</v>
      </c>
      <c r="B311" s="27">
        <f>'Prices and Availability F2'!B39</f>
        <v>40218</v>
      </c>
      <c r="C311" s="102">
        <v>1</v>
      </c>
      <c r="D311" s="103">
        <f>'Prices and Availability F2'!D39</f>
        <v>890</v>
      </c>
    </row>
    <row r="312" spans="1:4" s="21" customFormat="1" ht="13.3" customHeight="1" x14ac:dyDescent="0.3">
      <c r="A312" s="43" t="s">
        <v>103</v>
      </c>
      <c r="B312" s="27">
        <f>'Prices and Availability F2'!B40</f>
        <v>40219</v>
      </c>
      <c r="C312" s="102">
        <v>0.7</v>
      </c>
      <c r="D312" s="103">
        <f>'Prices and Availability F2'!D40</f>
        <v>1090</v>
      </c>
    </row>
    <row r="313" spans="1:4" s="21" customFormat="1" ht="13.3" customHeight="1" x14ac:dyDescent="0.3">
      <c r="A313" s="25" t="s">
        <v>104</v>
      </c>
      <c r="B313" s="92"/>
      <c r="C313" s="92"/>
      <c r="D313" s="92"/>
    </row>
    <row r="314" spans="1:4" s="21" customFormat="1" ht="13.3" customHeight="1" x14ac:dyDescent="0.3">
      <c r="A314" s="43" t="s">
        <v>105</v>
      </c>
      <c r="B314" s="27">
        <f>'Prices and Availability F2'!B41</f>
        <v>40220</v>
      </c>
      <c r="C314" s="102">
        <v>0.1</v>
      </c>
      <c r="D314" s="103">
        <f>'Prices and Availability F2'!D41</f>
        <v>2490</v>
      </c>
    </row>
    <row r="315" spans="1:4" s="21" customFormat="1" ht="13.3" customHeight="1" x14ac:dyDescent="0.3">
      <c r="A315" s="43" t="s">
        <v>106</v>
      </c>
      <c r="B315" s="27">
        <f>'Prices and Availability F2'!B42</f>
        <v>40221</v>
      </c>
      <c r="C315" s="102">
        <v>1.27</v>
      </c>
      <c r="D315" s="103">
        <f>'Prices and Availability F2'!D42</f>
        <v>24090</v>
      </c>
    </row>
    <row r="316" spans="1:4" s="21" customFormat="1" ht="22.3" customHeight="1" x14ac:dyDescent="0.3">
      <c r="A316" s="25" t="s">
        <v>107</v>
      </c>
      <c r="B316" s="92"/>
      <c r="C316" s="92"/>
      <c r="D316" s="92"/>
    </row>
    <row r="317" spans="1:4" s="21" customFormat="1" ht="13.3" customHeight="1" x14ac:dyDescent="0.3">
      <c r="A317" s="43" t="s">
        <v>66</v>
      </c>
      <c r="B317" s="27">
        <f>'Prices and Availability F2'!B43</f>
        <v>40222</v>
      </c>
      <c r="C317" s="102">
        <v>1.3</v>
      </c>
      <c r="D317" s="103">
        <f>'Prices and Availability F2'!D43</f>
        <v>9790</v>
      </c>
    </row>
    <row r="318" spans="1:4" s="21" customFormat="1" ht="13.3" customHeight="1" x14ac:dyDescent="0.3">
      <c r="A318" s="25" t="s">
        <v>108</v>
      </c>
      <c r="B318" s="92"/>
      <c r="C318" s="92"/>
      <c r="D318" s="92"/>
    </row>
    <row r="319" spans="1:4" s="21" customFormat="1" ht="13.3" customHeight="1" x14ac:dyDescent="0.3">
      <c r="A319" s="25" t="s">
        <v>109</v>
      </c>
      <c r="B319" s="92"/>
      <c r="C319" s="92"/>
      <c r="D319" s="92"/>
    </row>
    <row r="320" spans="1:4" s="21" customFormat="1" ht="13.3" customHeight="1" x14ac:dyDescent="0.3">
      <c r="A320" s="25" t="s">
        <v>110</v>
      </c>
      <c r="B320" s="92"/>
      <c r="C320" s="92"/>
      <c r="D320" s="92"/>
    </row>
    <row r="321" spans="1:4" s="21" customFormat="1" ht="13.3" customHeight="1" x14ac:dyDescent="0.3">
      <c r="A321" s="43" t="s">
        <v>111</v>
      </c>
      <c r="B321" s="27">
        <f>'Prices and Availability F2'!B44</f>
        <v>40223</v>
      </c>
      <c r="C321" s="102">
        <v>2.2999999999999998</v>
      </c>
      <c r="D321" s="103">
        <f>'Prices and Availability F2'!D44</f>
        <v>1090</v>
      </c>
    </row>
    <row r="322" spans="1:4" s="21" customFormat="1" ht="36.9" customHeight="1" x14ac:dyDescent="0.3">
      <c r="A322" s="25" t="s">
        <v>112</v>
      </c>
      <c r="B322" s="92"/>
      <c r="C322" s="92"/>
      <c r="D322" s="92"/>
    </row>
    <row r="323" spans="1:4" s="21" customFormat="1" ht="24.65" customHeight="1" x14ac:dyDescent="0.3">
      <c r="A323" s="25" t="s">
        <v>113</v>
      </c>
      <c r="B323" s="92"/>
      <c r="C323" s="92"/>
      <c r="D323" s="92"/>
    </row>
    <row r="324" spans="1:4" s="21" customFormat="1" ht="13.3" customHeight="1" x14ac:dyDescent="0.3">
      <c r="A324" s="43" t="s">
        <v>406</v>
      </c>
      <c r="B324" s="27">
        <f>'Prices and Availability F2'!B45</f>
        <v>40224</v>
      </c>
      <c r="C324" s="102">
        <v>0.7</v>
      </c>
      <c r="D324" s="167">
        <v>430</v>
      </c>
    </row>
    <row r="325" spans="1:4" s="26" customFormat="1" ht="17.8" customHeight="1" x14ac:dyDescent="0.3">
      <c r="A325" s="164" t="s">
        <v>415</v>
      </c>
      <c r="B325" s="165"/>
      <c r="C325" s="165"/>
      <c r="D325" s="166"/>
    </row>
    <row r="326" spans="1:4" s="21" customFormat="1" ht="13.3" customHeight="1" x14ac:dyDescent="0.3">
      <c r="A326" s="43" t="s">
        <v>416</v>
      </c>
      <c r="B326" s="27">
        <f>'Prices and Availability F2'!B47</f>
        <v>40225</v>
      </c>
      <c r="C326" s="102">
        <v>6.5</v>
      </c>
      <c r="D326" s="103">
        <f>'Prices and Availability F2'!D47</f>
        <v>8900</v>
      </c>
    </row>
    <row r="327" spans="1:4" s="21" customFormat="1" ht="13.3" customHeight="1" x14ac:dyDescent="0.3">
      <c r="A327" s="46" t="s">
        <v>114</v>
      </c>
      <c r="B327" s="181"/>
      <c r="C327" s="184"/>
      <c r="D327" s="187"/>
    </row>
    <row r="328" spans="1:4" s="21" customFormat="1" ht="13.3" customHeight="1" x14ac:dyDescent="0.3">
      <c r="A328" s="46" t="s">
        <v>115</v>
      </c>
      <c r="B328" s="182"/>
      <c r="C328" s="185"/>
      <c r="D328" s="188"/>
    </row>
    <row r="329" spans="1:4" s="21" customFormat="1" ht="27.65" customHeight="1" x14ac:dyDescent="0.3">
      <c r="A329" s="46" t="s">
        <v>116</v>
      </c>
      <c r="B329" s="182"/>
      <c r="C329" s="185"/>
      <c r="D329" s="188"/>
    </row>
    <row r="330" spans="1:4" s="21" customFormat="1" ht="21.65" customHeight="1" x14ac:dyDescent="0.3">
      <c r="A330" s="46" t="s">
        <v>117</v>
      </c>
      <c r="B330" s="182"/>
      <c r="C330" s="185"/>
      <c r="D330" s="188"/>
    </row>
    <row r="331" spans="1:4" s="21" customFormat="1" ht="25.3" customHeight="1" x14ac:dyDescent="0.3">
      <c r="A331" s="160" t="s">
        <v>118</v>
      </c>
      <c r="B331" s="182"/>
      <c r="C331" s="185"/>
      <c r="D331" s="188"/>
    </row>
    <row r="332" spans="1:4" s="21" customFormat="1" ht="25.3" customHeight="1" x14ac:dyDescent="0.3">
      <c r="A332" s="46" t="s">
        <v>119</v>
      </c>
      <c r="B332" s="183"/>
      <c r="C332" s="186"/>
      <c r="D332" s="189"/>
    </row>
    <row r="333" spans="1:4" s="26" customFormat="1" ht="17.8" customHeight="1" x14ac:dyDescent="0.3">
      <c r="A333" s="164" t="s">
        <v>120</v>
      </c>
      <c r="B333" s="165"/>
      <c r="C333" s="165"/>
      <c r="D333" s="166"/>
    </row>
    <row r="334" spans="1:4" ht="13.3" customHeight="1" x14ac:dyDescent="0.3">
      <c r="A334" s="55" t="s">
        <v>121</v>
      </c>
      <c r="B334" s="27">
        <f>'Prices and Availability F2'!B49</f>
        <v>40301</v>
      </c>
      <c r="C334" s="24" t="s">
        <v>122</v>
      </c>
      <c r="D334" s="103">
        <f>'Prices and Availability F2'!D49</f>
        <v>790</v>
      </c>
    </row>
    <row r="335" spans="1:4" ht="13.3" customHeight="1" x14ac:dyDescent="0.3">
      <c r="A335" s="25" t="s">
        <v>123</v>
      </c>
      <c r="B335" s="181"/>
      <c r="C335" s="184"/>
      <c r="D335" s="190"/>
    </row>
    <row r="336" spans="1:4" ht="13.3" customHeight="1" x14ac:dyDescent="0.3">
      <c r="A336" s="56" t="s">
        <v>124</v>
      </c>
      <c r="B336" s="182"/>
      <c r="C336" s="185"/>
      <c r="D336" s="191"/>
    </row>
    <row r="337" spans="1:4" ht="13.3" customHeight="1" x14ac:dyDescent="0.3">
      <c r="A337" s="56" t="s">
        <v>125</v>
      </c>
      <c r="B337" s="183"/>
      <c r="C337" s="186"/>
      <c r="D337" s="192"/>
    </row>
    <row r="338" spans="1:4" ht="13.3" customHeight="1" x14ac:dyDescent="0.3">
      <c r="A338" s="55" t="s">
        <v>126</v>
      </c>
      <c r="B338" s="27">
        <f>'Prices and Availability F2'!B50</f>
        <v>40302</v>
      </c>
      <c r="C338" s="112" t="s">
        <v>122</v>
      </c>
      <c r="D338" s="103">
        <f>'Prices and Availability F2'!D50</f>
        <v>2090</v>
      </c>
    </row>
    <row r="339" spans="1:4" ht="25.5" customHeight="1" x14ac:dyDescent="0.3">
      <c r="A339" s="25" t="s">
        <v>127</v>
      </c>
      <c r="B339" s="28"/>
      <c r="C339" s="113"/>
      <c r="D339" s="114"/>
    </row>
    <row r="340" spans="1:4" ht="13.3" customHeight="1" x14ac:dyDescent="0.3">
      <c r="A340" s="56" t="s">
        <v>124</v>
      </c>
      <c r="B340" s="28"/>
      <c r="C340" s="113"/>
      <c r="D340" s="114"/>
    </row>
    <row r="341" spans="1:4" ht="13.3" customHeight="1" x14ac:dyDescent="0.3">
      <c r="A341" s="55" t="s">
        <v>128</v>
      </c>
      <c r="B341" s="27">
        <f>'Prices and Availability F2'!B51</f>
        <v>40303</v>
      </c>
      <c r="C341" s="112" t="s">
        <v>122</v>
      </c>
      <c r="D341" s="103">
        <f>'Prices and Availability F2'!D51</f>
        <v>920</v>
      </c>
    </row>
    <row r="342" spans="1:4" ht="13.3" customHeight="1" x14ac:dyDescent="0.3">
      <c r="A342" s="56" t="s">
        <v>129</v>
      </c>
      <c r="B342" s="28"/>
      <c r="C342" s="113"/>
      <c r="D342" s="114"/>
    </row>
    <row r="343" spans="1:4" ht="13.3" customHeight="1" x14ac:dyDescent="0.3">
      <c r="A343" s="56" t="s">
        <v>130</v>
      </c>
      <c r="B343" s="28"/>
      <c r="C343" s="113"/>
      <c r="D343" s="114"/>
    </row>
    <row r="344" spans="1:4" ht="13.3" customHeight="1" x14ac:dyDescent="0.3">
      <c r="A344" s="56" t="s">
        <v>125</v>
      </c>
      <c r="B344" s="28"/>
      <c r="C344" s="113"/>
      <c r="D344" s="114"/>
    </row>
    <row r="345" spans="1:4" ht="13.3" customHeight="1" x14ac:dyDescent="0.3">
      <c r="A345" s="55" t="s">
        <v>131</v>
      </c>
      <c r="B345" s="27">
        <f>'Prices and Availability F2'!B52</f>
        <v>40304</v>
      </c>
      <c r="C345" s="112" t="s">
        <v>122</v>
      </c>
      <c r="D345" s="103">
        <f>'Prices and Availability F2'!D52</f>
        <v>2590</v>
      </c>
    </row>
    <row r="346" spans="1:4" ht="13.3" customHeight="1" x14ac:dyDescent="0.3">
      <c r="A346" s="56" t="s">
        <v>132</v>
      </c>
      <c r="B346" s="28"/>
      <c r="C346" s="28"/>
      <c r="D346" s="107"/>
    </row>
    <row r="347" spans="1:4" ht="13.3" customHeight="1" x14ac:dyDescent="0.3">
      <c r="A347" s="56" t="s">
        <v>130</v>
      </c>
      <c r="B347" s="28"/>
      <c r="C347" s="28"/>
      <c r="D347" s="107"/>
    </row>
    <row r="348" spans="1:4" s="26" customFormat="1" ht="17.8" customHeight="1" x14ac:dyDescent="0.3">
      <c r="A348" s="164" t="s">
        <v>133</v>
      </c>
      <c r="B348" s="165"/>
      <c r="C348" s="165"/>
      <c r="D348" s="166"/>
    </row>
    <row r="349" spans="1:4" ht="15.45" x14ac:dyDescent="0.3">
      <c r="A349" s="43" t="s">
        <v>134</v>
      </c>
      <c r="B349" s="27">
        <f>'Prices and Availability F2'!B54</f>
        <v>40401</v>
      </c>
      <c r="C349" s="102" t="s">
        <v>122</v>
      </c>
      <c r="D349" s="103">
        <f>'Prices and Availability F2'!D54</f>
        <v>0</v>
      </c>
    </row>
    <row r="350" spans="1:4" ht="13.3" customHeight="1" x14ac:dyDescent="0.3">
      <c r="A350" s="43" t="s">
        <v>135</v>
      </c>
      <c r="B350" s="27">
        <f>'Prices and Availability F2'!B55</f>
        <v>40402</v>
      </c>
      <c r="C350" s="102" t="s">
        <v>122</v>
      </c>
      <c r="D350" s="103">
        <f>'Prices and Availability F2'!D55</f>
        <v>0</v>
      </c>
    </row>
    <row r="351" spans="1:4" ht="15.45" x14ac:dyDescent="0.3">
      <c r="A351" s="43" t="s">
        <v>136</v>
      </c>
      <c r="B351" s="27">
        <f>'Prices and Availability F2'!B56</f>
        <v>40403</v>
      </c>
      <c r="C351" s="102" t="s">
        <v>122</v>
      </c>
      <c r="D351" s="103">
        <f>'Prices and Availability F2'!D56</f>
        <v>0</v>
      </c>
    </row>
    <row r="352" spans="1:4" s="26" customFormat="1" ht="17.8" customHeight="1" x14ac:dyDescent="0.3">
      <c r="A352" s="164" t="s">
        <v>170</v>
      </c>
      <c r="B352" s="165"/>
      <c r="C352" s="165"/>
      <c r="D352" s="166"/>
    </row>
    <row r="353" spans="1:4" s="12" customFormat="1" ht="13.3" customHeight="1" x14ac:dyDescent="0.3">
      <c r="A353" s="43" t="s">
        <v>221</v>
      </c>
      <c r="B353" s="27">
        <f>'Prices and Availability F2'!B58</f>
        <v>40501</v>
      </c>
      <c r="C353" s="102" t="str">
        <f>'Prices and Availability F2'!C58</f>
        <v xml:space="preserve"> - </v>
      </c>
      <c r="D353" s="103">
        <f>'Prices and Availability F2'!D58</f>
        <v>0</v>
      </c>
    </row>
    <row r="354" spans="1:4" s="12" customFormat="1" ht="138" customHeight="1" x14ac:dyDescent="0.3">
      <c r="A354" s="43"/>
      <c r="B354" s="27"/>
      <c r="C354" s="102"/>
      <c r="D354" s="103"/>
    </row>
    <row r="355" spans="1:4" ht="13.3" customHeight="1" x14ac:dyDescent="0.3">
      <c r="A355" s="43" t="s">
        <v>222</v>
      </c>
      <c r="B355" s="27">
        <f>'Prices and Availability F2'!B59</f>
        <v>40502</v>
      </c>
      <c r="C355" s="102" t="str">
        <f>'Prices and Availability F2'!C59</f>
        <v xml:space="preserve"> - </v>
      </c>
      <c r="D355" s="103">
        <f>'Prices and Availability F2'!D59</f>
        <v>0</v>
      </c>
    </row>
    <row r="356" spans="1:4" ht="143.05000000000001" customHeight="1" x14ac:dyDescent="0.3">
      <c r="A356" s="43"/>
      <c r="B356" s="27"/>
      <c r="C356" s="102"/>
      <c r="D356" s="103"/>
    </row>
    <row r="357" spans="1:4" ht="13.3" customHeight="1" x14ac:dyDescent="0.3">
      <c r="A357" s="43" t="s">
        <v>385</v>
      </c>
      <c r="B357" s="27">
        <f>'Prices and Availability F2'!B60</f>
        <v>40503</v>
      </c>
      <c r="C357" s="102">
        <f>'Prices and Availability F2'!D60</f>
        <v>0</v>
      </c>
      <c r="D357" s="103">
        <f>'Prices and Availability F2'!D63</f>
        <v>0</v>
      </c>
    </row>
    <row r="358" spans="1:4" ht="143.05000000000001" customHeight="1" x14ac:dyDescent="0.3">
      <c r="A358" s="43"/>
      <c r="B358" s="27"/>
      <c r="C358" s="102"/>
      <c r="D358" s="103"/>
    </row>
    <row r="359" spans="1:4" ht="13.3" customHeight="1" x14ac:dyDescent="0.3">
      <c r="A359" s="43" t="s">
        <v>386</v>
      </c>
      <c r="B359" s="27">
        <f>'Prices and Availability F2'!B61</f>
        <v>40504</v>
      </c>
      <c r="C359" s="102" t="str">
        <f>'Prices and Availability F2'!C65</f>
        <v xml:space="preserve"> - </v>
      </c>
      <c r="D359" s="103">
        <f>'Prices and Availability F2'!D61</f>
        <v>0</v>
      </c>
    </row>
    <row r="360" spans="1:4" ht="143.05000000000001" customHeight="1" x14ac:dyDescent="0.3">
      <c r="A360" s="43"/>
      <c r="B360" s="27"/>
      <c r="C360" s="102"/>
      <c r="D360" s="103"/>
    </row>
    <row r="361" spans="1:4" ht="13.3" customHeight="1" x14ac:dyDescent="0.3">
      <c r="A361" s="43" t="s">
        <v>138</v>
      </c>
      <c r="B361" s="27">
        <f>'Prices and Availability F2'!B62</f>
        <v>40505</v>
      </c>
      <c r="C361" s="102">
        <v>0</v>
      </c>
      <c r="D361" s="103">
        <f>'Prices and Availability F2'!D62</f>
        <v>290</v>
      </c>
    </row>
    <row r="362" spans="1:4" ht="25.5" customHeight="1" x14ac:dyDescent="0.3">
      <c r="A362" s="25" t="s">
        <v>139</v>
      </c>
      <c r="B362" s="101"/>
      <c r="C362" s="102"/>
      <c r="D362" s="49"/>
    </row>
    <row r="363" spans="1:4" ht="26.15" customHeight="1" x14ac:dyDescent="0.3">
      <c r="A363" s="25" t="s">
        <v>140</v>
      </c>
      <c r="B363" s="25"/>
      <c r="C363" s="25"/>
      <c r="D363" s="49"/>
    </row>
    <row r="364" spans="1:4" s="26" customFormat="1" ht="17.8" customHeight="1" x14ac:dyDescent="0.3">
      <c r="A364" s="164" t="s">
        <v>141</v>
      </c>
      <c r="B364" s="165"/>
      <c r="C364" s="165"/>
      <c r="D364" s="166"/>
    </row>
    <row r="365" spans="1:4" ht="13.3" customHeight="1" x14ac:dyDescent="0.3">
      <c r="A365" s="43" t="s">
        <v>142</v>
      </c>
      <c r="B365" s="27">
        <f>'Prices and Availability F2'!B64</f>
        <v>40601</v>
      </c>
      <c r="C365" s="102" t="s">
        <v>169</v>
      </c>
      <c r="D365" s="103">
        <f>'Prices and Availability F2'!D64</f>
        <v>590</v>
      </c>
    </row>
    <row r="366" spans="1:4" ht="13.3" customHeight="1" x14ac:dyDescent="0.3">
      <c r="A366" s="25" t="s">
        <v>143</v>
      </c>
      <c r="B366" s="50"/>
      <c r="C366" s="50"/>
      <c r="D366" s="50"/>
    </row>
    <row r="367" spans="1:4" ht="13.3" customHeight="1" x14ac:dyDescent="0.3">
      <c r="A367" s="115" t="s">
        <v>182</v>
      </c>
      <c r="B367" s="27">
        <f>'Prices and Availability F2'!B65</f>
        <v>40602</v>
      </c>
      <c r="C367" s="102" t="s">
        <v>169</v>
      </c>
      <c r="D367" s="53">
        <f>'Prices and Availability F2'!D65</f>
        <v>0</v>
      </c>
    </row>
    <row r="368" spans="1:4" ht="13.3" customHeight="1" x14ac:dyDescent="0.3">
      <c r="A368" s="115" t="s">
        <v>183</v>
      </c>
      <c r="B368" s="27">
        <f>'Prices and Availability F2'!B66</f>
        <v>40603</v>
      </c>
      <c r="C368" s="102" t="s">
        <v>169</v>
      </c>
      <c r="D368" s="53">
        <f>'Prices and Availability F2'!D66</f>
        <v>0</v>
      </c>
    </row>
    <row r="369" spans="1:4" s="26" customFormat="1" ht="17.8" customHeight="1" x14ac:dyDescent="0.3">
      <c r="A369" s="164" t="s">
        <v>144</v>
      </c>
      <c r="B369" s="165"/>
      <c r="C369" s="165"/>
      <c r="D369" s="166"/>
    </row>
    <row r="370" spans="1:4" ht="13.3" customHeight="1" x14ac:dyDescent="0.3">
      <c r="A370" s="49" t="str">
        <f>'Prices and Availability F2'!A68</f>
        <v>Delivery Sumperk, Czech Republic</v>
      </c>
      <c r="B370" s="51">
        <f>'Prices and Availability F2'!B68</f>
        <v>40701</v>
      </c>
      <c r="C370" s="52">
        <v>0</v>
      </c>
      <c r="D370" s="103">
        <f>'Prices and Availability F2'!D68</f>
        <v>1520</v>
      </c>
    </row>
    <row r="371" spans="1:4" ht="13.3" customHeight="1" x14ac:dyDescent="0.3">
      <c r="A371" s="49" t="str">
        <f>'Prices and Availability F2'!A69</f>
        <v>Delivery Eisenach, Germany</v>
      </c>
      <c r="B371" s="51">
        <f>'Prices and Availability F2'!B69</f>
        <v>40702</v>
      </c>
      <c r="C371" s="52">
        <v>0</v>
      </c>
      <c r="D371" s="103">
        <f>'Prices and Availability F2'!D69</f>
        <v>1520</v>
      </c>
    </row>
    <row r="372" spans="1:4" ht="13.3" customHeight="1" x14ac:dyDescent="0.3">
      <c r="A372" s="49" t="s">
        <v>145</v>
      </c>
      <c r="B372" s="51">
        <f>'Prices and Availability F2'!B70</f>
        <v>40703</v>
      </c>
      <c r="C372" s="52">
        <v>0</v>
      </c>
      <c r="D372" s="54" t="str">
        <f>'Prices and Availability F2'!D70</f>
        <v>price by offer</v>
      </c>
    </row>
    <row r="373" spans="1:4" ht="13.3" customHeight="1" x14ac:dyDescent="0.3">
      <c r="A373" s="49" t="s">
        <v>147</v>
      </c>
      <c r="B373" s="51">
        <f>'Prices and Availability F2'!B71</f>
        <v>40704</v>
      </c>
      <c r="C373" s="52">
        <v>0</v>
      </c>
      <c r="D373" s="53">
        <f>'Prices and Availability F2'!D71</f>
        <v>0</v>
      </c>
    </row>
    <row r="374" spans="1:4" s="21" customFormat="1" ht="13.3" customHeight="1" x14ac:dyDescent="0.3">
      <c r="A374" s="49" t="s">
        <v>148</v>
      </c>
      <c r="B374" s="51">
        <f>'Prices and Availability F2'!B72</f>
        <v>40705</v>
      </c>
      <c r="C374" s="52">
        <v>0</v>
      </c>
      <c r="D374" s="54" t="str">
        <f>'Prices and Availability F2'!D72</f>
        <v>price by offer</v>
      </c>
    </row>
    <row r="375" spans="1:4" ht="13.3" customHeight="1" x14ac:dyDescent="0.3">
      <c r="A375" s="49" t="s">
        <v>149</v>
      </c>
      <c r="B375" s="51">
        <f>'Prices and Availability F2'!B73</f>
        <v>40706</v>
      </c>
      <c r="C375" s="52">
        <v>0</v>
      </c>
      <c r="D375" s="53">
        <f>'Prices and Availability F2'!D73</f>
        <v>0</v>
      </c>
    </row>
    <row r="376" spans="1:4" ht="13.3" customHeight="1" x14ac:dyDescent="0.3">
      <c r="A376" s="49" t="s">
        <v>150</v>
      </c>
      <c r="B376" s="51">
        <f>'Prices and Availability F2'!B74</f>
        <v>40707</v>
      </c>
      <c r="C376" s="52">
        <v>0</v>
      </c>
      <c r="D376" s="54" t="str">
        <f>'Prices and Availability F2'!D74</f>
        <v>price by offer</v>
      </c>
    </row>
    <row r="377" spans="1:4" ht="13.3" customHeight="1" x14ac:dyDescent="0.3">
      <c r="A377" s="49" t="s">
        <v>151</v>
      </c>
      <c r="B377" s="51">
        <f>'Prices and Availability F2'!B75</f>
        <v>40708</v>
      </c>
      <c r="C377" s="52">
        <v>0</v>
      </c>
      <c r="D377" s="53">
        <f>'Prices and Availability F2'!D75</f>
        <v>0</v>
      </c>
    </row>
    <row r="378" spans="1:4" ht="13.3" customHeight="1" x14ac:dyDescent="0.3">
      <c r="A378" s="49" t="s">
        <v>152</v>
      </c>
      <c r="B378" s="51">
        <f>'Prices and Availability F2'!B76</f>
        <v>40709</v>
      </c>
      <c r="C378" s="52">
        <v>0</v>
      </c>
      <c r="D378" s="54" t="str">
        <f>'Prices and Availability F2'!D76</f>
        <v>price by offer</v>
      </c>
    </row>
    <row r="379" spans="1:4" ht="13.3" customHeight="1" x14ac:dyDescent="0.3">
      <c r="A379" s="49" t="s">
        <v>153</v>
      </c>
      <c r="B379" s="51">
        <f>'Prices and Availability F2'!B77</f>
        <v>40710</v>
      </c>
      <c r="C379" s="52">
        <v>0</v>
      </c>
      <c r="D379" s="53">
        <f>'Prices and Availability F2'!D77</f>
        <v>0</v>
      </c>
    </row>
    <row r="380" spans="1:4" s="21" customFormat="1" ht="13.3" customHeight="1" x14ac:dyDescent="0.3">
      <c r="A380" s="49" t="s">
        <v>154</v>
      </c>
      <c r="B380" s="51">
        <f>'Prices and Availability F2'!B78</f>
        <v>40711</v>
      </c>
      <c r="C380" s="52">
        <v>0</v>
      </c>
      <c r="D380" s="54" t="str">
        <f>'Prices and Availability F2'!D78</f>
        <v>price by offer</v>
      </c>
    </row>
    <row r="381" spans="1:4" ht="13.3" customHeight="1" x14ac:dyDescent="0.3">
      <c r="A381" s="49" t="s">
        <v>155</v>
      </c>
      <c r="B381" s="51">
        <f>'Prices and Availability F2'!B79</f>
        <v>40712</v>
      </c>
      <c r="C381" s="52">
        <v>0</v>
      </c>
      <c r="D381" s="53">
        <f>'Prices and Availability F2'!D79</f>
        <v>0</v>
      </c>
    </row>
    <row r="382" spans="1:4" ht="25.5" customHeight="1" x14ac:dyDescent="0.3">
      <c r="A382" s="49" t="s">
        <v>156</v>
      </c>
      <c r="B382" s="51">
        <f>'Prices and Availability F2'!B80</f>
        <v>40713</v>
      </c>
      <c r="C382" s="52">
        <v>0</v>
      </c>
      <c r="D382" s="53">
        <f>'Prices and Availability F2'!D80</f>
        <v>390</v>
      </c>
    </row>
    <row r="383" spans="1:4" ht="18" customHeight="1" x14ac:dyDescent="0.3">
      <c r="B383" s="32"/>
      <c r="C383" s="33"/>
      <c r="D383" s="29"/>
    </row>
    <row r="384" spans="1:4" s="5" customFormat="1" ht="31.5" customHeight="1" x14ac:dyDescent="0.3">
      <c r="A384" s="13"/>
      <c r="B384" s="31"/>
      <c r="C384" s="32"/>
      <c r="D384" s="30"/>
    </row>
    <row r="385" spans="1:4" s="5" customFormat="1" ht="18" customHeight="1" x14ac:dyDescent="0.3">
      <c r="A385" s="13"/>
      <c r="B385" s="31"/>
      <c r="C385" s="32"/>
      <c r="D385" s="33"/>
    </row>
    <row r="386" spans="1:4" s="12" customFormat="1" ht="12.75" customHeight="1" x14ac:dyDescent="0.3">
      <c r="A386" s="13"/>
      <c r="B386" s="32"/>
      <c r="C386" s="33"/>
      <c r="D386" s="33"/>
    </row>
    <row r="387" spans="1:4" ht="12.75" customHeight="1" x14ac:dyDescent="0.3">
      <c r="B387" s="32"/>
      <c r="C387" s="33"/>
      <c r="D387" s="30"/>
    </row>
    <row r="388" spans="1:4" s="12" customFormat="1" ht="12.75" customHeight="1" x14ac:dyDescent="0.3">
      <c r="A388" s="13"/>
      <c r="B388" s="29"/>
      <c r="C388" s="29"/>
      <c r="D388" s="33"/>
    </row>
    <row r="389" spans="1:4" ht="38.25" customHeight="1" x14ac:dyDescent="0.3">
      <c r="B389" s="31"/>
      <c r="C389" s="32"/>
      <c r="D389" s="30"/>
    </row>
    <row r="390" spans="1:4" ht="42" customHeight="1" x14ac:dyDescent="0.3">
      <c r="B390" s="32"/>
      <c r="C390" s="33"/>
      <c r="D390" s="30"/>
    </row>
    <row r="391" spans="1:4" s="23" customFormat="1" ht="12.75" customHeight="1" x14ac:dyDescent="0.3">
      <c r="A391" s="13"/>
      <c r="B391" s="32"/>
      <c r="C391" s="33"/>
      <c r="D391" s="30"/>
    </row>
    <row r="392" spans="1:4" s="21" customFormat="1" ht="12.75" customHeight="1" x14ac:dyDescent="0.3">
      <c r="A392" s="13"/>
      <c r="B392" s="31"/>
      <c r="C392" s="32"/>
      <c r="D392" s="30"/>
    </row>
    <row r="393" spans="1:4" s="26" customFormat="1" ht="12.75" customHeight="1" x14ac:dyDescent="0.3">
      <c r="A393" s="13"/>
      <c r="B393" s="32"/>
      <c r="C393" s="33"/>
      <c r="D393" s="33"/>
    </row>
    <row r="394" spans="1:4" s="23" customFormat="1" ht="13.3" customHeight="1" x14ac:dyDescent="0.3">
      <c r="A394" s="13"/>
      <c r="B394" s="31"/>
      <c r="C394" s="32"/>
      <c r="D394" s="30"/>
    </row>
    <row r="395" spans="1:4" s="12" customFormat="1" ht="13.3" customHeight="1" x14ac:dyDescent="0.3">
      <c r="A395" s="13"/>
      <c r="B395" s="31"/>
      <c r="C395" s="32"/>
      <c r="D395" s="33"/>
    </row>
    <row r="396" spans="1:4" s="12" customFormat="1" ht="12.75" customHeight="1" x14ac:dyDescent="0.3">
      <c r="A396" s="13"/>
      <c r="B396" s="31"/>
      <c r="C396" s="32"/>
      <c r="D396" s="33"/>
    </row>
    <row r="397" spans="1:4" s="12" customFormat="1" ht="12.75" customHeight="1" x14ac:dyDescent="0.3">
      <c r="A397" s="13"/>
      <c r="B397" s="31"/>
      <c r="C397" s="32"/>
      <c r="D397" s="33"/>
    </row>
    <row r="398" spans="1:4" s="12" customFormat="1" ht="12.75" customHeight="1" x14ac:dyDescent="0.3">
      <c r="A398" s="13"/>
      <c r="B398" s="32"/>
      <c r="C398" s="33"/>
      <c r="D398" s="33"/>
    </row>
    <row r="399" spans="1:4" s="26" customFormat="1" ht="12.75" customHeight="1" x14ac:dyDescent="0.3">
      <c r="A399" s="13"/>
      <c r="B399" s="31"/>
      <c r="C399" s="32"/>
      <c r="D399" s="30"/>
    </row>
    <row r="400" spans="1:4" s="5" customFormat="1" ht="12.75" customHeight="1" x14ac:dyDescent="0.3">
      <c r="A400" s="13"/>
      <c r="B400" s="32"/>
      <c r="C400" s="33"/>
      <c r="D400" s="33"/>
    </row>
    <row r="401" spans="1:4" s="5" customFormat="1" ht="18" customHeight="1" x14ac:dyDescent="0.3">
      <c r="A401" s="13"/>
      <c r="B401" s="32"/>
      <c r="C401" s="33"/>
      <c r="D401" s="29"/>
    </row>
    <row r="402" spans="1:4" s="26" customFormat="1" ht="18" customHeight="1" x14ac:dyDescent="0.3">
      <c r="A402" s="13"/>
      <c r="B402" s="32"/>
      <c r="C402" s="33"/>
      <c r="D402" s="30"/>
    </row>
    <row r="403" spans="1:4" s="5" customFormat="1" ht="18" customHeight="1" x14ac:dyDescent="0.3">
      <c r="A403" s="13"/>
      <c r="B403" s="32"/>
      <c r="C403" s="33"/>
      <c r="D403" s="33"/>
    </row>
    <row r="404" spans="1:4" s="5" customFormat="1" ht="12.75" customHeight="1" x14ac:dyDescent="0.3">
      <c r="A404" s="13"/>
      <c r="B404" s="31"/>
      <c r="C404" s="32"/>
      <c r="D404" s="33"/>
    </row>
    <row r="405" spans="1:4" s="5" customFormat="1" ht="12.75" customHeight="1" x14ac:dyDescent="0.3">
      <c r="A405" s="13"/>
      <c r="B405" s="32"/>
      <c r="C405" s="33"/>
      <c r="D405" s="33"/>
    </row>
    <row r="406" spans="1:4" s="26" customFormat="1" ht="12.75" customHeight="1" x14ac:dyDescent="0.3">
      <c r="A406" s="13"/>
      <c r="B406" s="29"/>
      <c r="C406" s="29"/>
      <c r="D406" s="30"/>
    </row>
    <row r="407" spans="1:4" s="5" customFormat="1" ht="12.75" customHeight="1" x14ac:dyDescent="0.3">
      <c r="A407" s="13"/>
      <c r="B407" s="31"/>
      <c r="C407" s="32"/>
      <c r="D407" s="33"/>
    </row>
    <row r="408" spans="1:4" s="26" customFormat="1" ht="12.75" customHeight="1" x14ac:dyDescent="0.3">
      <c r="A408" s="13"/>
      <c r="B408" s="32"/>
      <c r="C408" s="33"/>
      <c r="D408" s="30"/>
    </row>
    <row r="409" spans="1:4" s="5" customFormat="1" ht="12.75" customHeight="1" x14ac:dyDescent="0.3">
      <c r="A409" s="13"/>
      <c r="B409" s="32"/>
      <c r="C409" s="33"/>
      <c r="D409" s="33"/>
    </row>
    <row r="410" spans="1:4" ht="12.75" customHeight="1" x14ac:dyDescent="0.3">
      <c r="B410" s="32"/>
      <c r="C410" s="33"/>
      <c r="D410" s="33"/>
    </row>
    <row r="411" spans="1:4" ht="77.25" customHeight="1" x14ac:dyDescent="0.3">
      <c r="B411" s="31"/>
      <c r="C411" s="32"/>
      <c r="D411" s="33"/>
    </row>
    <row r="412" spans="1:4" ht="17.600000000000001" x14ac:dyDescent="0.3">
      <c r="B412" s="32"/>
      <c r="C412" s="33"/>
      <c r="D412" s="29"/>
    </row>
    <row r="413" spans="1:4" ht="12.75" customHeight="1" x14ac:dyDescent="0.3">
      <c r="B413" s="31"/>
      <c r="C413" s="32"/>
      <c r="D413" s="30"/>
    </row>
    <row r="414" spans="1:4" ht="12.75" customHeight="1" x14ac:dyDescent="0.3">
      <c r="B414" s="32"/>
      <c r="C414" s="33"/>
      <c r="D414" s="30"/>
    </row>
    <row r="415" spans="1:4" ht="12.75" customHeight="1" x14ac:dyDescent="0.3">
      <c r="B415" s="32"/>
      <c r="C415" s="33"/>
      <c r="D415" s="30"/>
    </row>
    <row r="416" spans="1:4" ht="22.5" customHeight="1" x14ac:dyDescent="0.3">
      <c r="B416" s="32"/>
      <c r="C416" s="33"/>
      <c r="D416" s="29"/>
    </row>
    <row r="417" spans="1:4" ht="33.75" customHeight="1" x14ac:dyDescent="0.3">
      <c r="B417" s="29"/>
      <c r="C417" s="29"/>
      <c r="D417" s="34"/>
    </row>
    <row r="418" spans="1:4" ht="18" customHeight="1" x14ac:dyDescent="0.3">
      <c r="B418" s="31"/>
      <c r="C418" s="32"/>
      <c r="D418" s="29"/>
    </row>
    <row r="419" spans="1:4" s="21" customFormat="1" ht="12.75" customHeight="1" x14ac:dyDescent="0.3">
      <c r="A419" s="13"/>
      <c r="B419" s="31"/>
      <c r="C419" s="32"/>
      <c r="D419" s="30"/>
    </row>
    <row r="420" spans="1:4" s="21" customFormat="1" ht="18" customHeight="1" x14ac:dyDescent="0.3">
      <c r="A420" s="13"/>
      <c r="B420" s="31"/>
      <c r="C420" s="32"/>
      <c r="D420" s="30"/>
    </row>
    <row r="421" spans="1:4" s="21" customFormat="1" ht="12.75" customHeight="1" x14ac:dyDescent="0.3">
      <c r="A421" s="13"/>
      <c r="B421" s="29"/>
      <c r="C421" s="29"/>
      <c r="D421" s="30"/>
    </row>
    <row r="422" spans="1:4" s="21" customFormat="1" ht="12.75" customHeight="1" x14ac:dyDescent="0.3">
      <c r="A422" s="13"/>
      <c r="B422" s="31"/>
      <c r="C422" s="32"/>
      <c r="D422" s="30"/>
    </row>
    <row r="423" spans="1:4" s="21" customFormat="1" ht="12.75" customHeight="1" x14ac:dyDescent="0.3">
      <c r="A423" s="13"/>
      <c r="B423" s="29"/>
      <c r="C423" s="29"/>
      <c r="D423" s="30"/>
    </row>
    <row r="424" spans="1:4" s="21" customFormat="1" ht="12.75" customHeight="1" x14ac:dyDescent="0.3">
      <c r="A424" s="13"/>
      <c r="B424" s="35"/>
      <c r="C424" s="36"/>
      <c r="D424" s="30"/>
    </row>
    <row r="425" spans="1:4" s="21" customFormat="1" ht="21" customHeight="1" x14ac:dyDescent="0.3">
      <c r="A425" s="13"/>
      <c r="B425" s="35"/>
      <c r="C425" s="36"/>
      <c r="D425" s="30"/>
    </row>
    <row r="426" spans="1:4" s="21" customFormat="1" ht="12.75" customHeight="1" x14ac:dyDescent="0.3">
      <c r="A426" s="13"/>
      <c r="B426" s="35"/>
      <c r="C426" s="36"/>
      <c r="D426" s="30"/>
    </row>
    <row r="427" spans="1:4" ht="12.75" customHeight="1" x14ac:dyDescent="0.3">
      <c r="B427" s="35"/>
      <c r="C427" s="36"/>
      <c r="D427" s="30"/>
    </row>
    <row r="428" spans="1:4" ht="12.75" customHeight="1" x14ac:dyDescent="0.3">
      <c r="B428" s="35"/>
      <c r="C428" s="36"/>
      <c r="D428" s="33"/>
    </row>
    <row r="429" spans="1:4" ht="18" customHeight="1" x14ac:dyDescent="0.3">
      <c r="B429" s="35"/>
      <c r="C429" s="36"/>
      <c r="D429" s="29"/>
    </row>
    <row r="430" spans="1:4" ht="12.75" customHeight="1" x14ac:dyDescent="0.3">
      <c r="B430" s="35"/>
      <c r="C430" s="36"/>
      <c r="D430" s="30"/>
    </row>
    <row r="431" spans="1:4" x14ac:dyDescent="0.3">
      <c r="B431" s="35"/>
      <c r="C431" s="36"/>
      <c r="D431" s="33"/>
    </row>
    <row r="432" spans="1:4" x14ac:dyDescent="0.3">
      <c r="B432" s="31"/>
      <c r="C432" s="32"/>
      <c r="D432" s="33"/>
    </row>
    <row r="433" spans="2:4" ht="12.75" customHeight="1" x14ac:dyDescent="0.3">
      <c r="B433" s="32"/>
      <c r="C433" s="33"/>
      <c r="D433" s="23"/>
    </row>
    <row r="434" spans="2:4" ht="12.75" customHeight="1" x14ac:dyDescent="0.3">
      <c r="B434" s="29"/>
      <c r="C434" s="29"/>
      <c r="D434" s="21"/>
    </row>
    <row r="435" spans="2:4" ht="18" customHeight="1" x14ac:dyDescent="0.3">
      <c r="B435" s="31"/>
      <c r="C435" s="32"/>
      <c r="D435" s="21"/>
    </row>
    <row r="436" spans="2:4" ht="12.75" customHeight="1" x14ac:dyDescent="0.3">
      <c r="B436" s="32"/>
      <c r="C436" s="33"/>
      <c r="D436" s="21"/>
    </row>
    <row r="437" spans="2:4" x14ac:dyDescent="0.3">
      <c r="B437" s="32"/>
      <c r="C437" s="33"/>
      <c r="D437" s="21"/>
    </row>
    <row r="438" spans="2:4" x14ac:dyDescent="0.3">
      <c r="B438" s="37"/>
      <c r="C438" s="37"/>
      <c r="D438" s="21"/>
    </row>
    <row r="439" spans="2:4" ht="18" customHeight="1" x14ac:dyDescent="0.3">
      <c r="B439" s="37"/>
      <c r="C439" s="37"/>
      <c r="D439" s="21"/>
    </row>
    <row r="440" spans="2:4" x14ac:dyDescent="0.3">
      <c r="B440" s="37"/>
      <c r="C440" s="37"/>
      <c r="D440" s="21"/>
    </row>
    <row r="441" spans="2:4" x14ac:dyDescent="0.3">
      <c r="B441" s="37"/>
      <c r="C441" s="37"/>
      <c r="D441" s="21"/>
    </row>
    <row r="442" spans="2:4" x14ac:dyDescent="0.3">
      <c r="B442" s="37"/>
      <c r="C442" s="37"/>
      <c r="D442" s="21"/>
    </row>
    <row r="443" spans="2:4" x14ac:dyDescent="0.3">
      <c r="B443" s="37"/>
      <c r="C443" s="37"/>
      <c r="D443" s="21"/>
    </row>
    <row r="444" spans="2:4" x14ac:dyDescent="0.3">
      <c r="B444" s="37"/>
      <c r="C444" s="37"/>
      <c r="D444" s="21"/>
    </row>
    <row r="445" spans="2:4" x14ac:dyDescent="0.3">
      <c r="B445" s="37"/>
      <c r="C445" s="37"/>
      <c r="D445" s="21"/>
    </row>
    <row r="446" spans="2:4" x14ac:dyDescent="0.3">
      <c r="B446" s="37"/>
      <c r="C446" s="37"/>
      <c r="D446" s="21"/>
    </row>
    <row r="447" spans="2:4" x14ac:dyDescent="0.3">
      <c r="B447" s="37"/>
      <c r="C447" s="37"/>
      <c r="D447" s="21"/>
    </row>
    <row r="448" spans="2:4" x14ac:dyDescent="0.3">
      <c r="B448" s="37"/>
      <c r="C448" s="37"/>
      <c r="D448" s="21"/>
    </row>
    <row r="449" spans="2:4" ht="12.75" customHeight="1" x14ac:dyDescent="0.3">
      <c r="B449" s="37"/>
      <c r="C449" s="37"/>
      <c r="D449" s="21"/>
    </row>
    <row r="450" spans="2:4" x14ac:dyDescent="0.3">
      <c r="B450" s="37"/>
      <c r="C450" s="37"/>
      <c r="D450" s="21"/>
    </row>
    <row r="451" spans="2:4" x14ac:dyDescent="0.3">
      <c r="B451" s="37"/>
      <c r="C451" s="37"/>
      <c r="D451" s="21"/>
    </row>
    <row r="452" spans="2:4" ht="12.75" customHeight="1" x14ac:dyDescent="0.3">
      <c r="B452" s="37"/>
      <c r="C452" s="37"/>
      <c r="D452" s="21"/>
    </row>
    <row r="453" spans="2:4" ht="12.75" customHeight="1" x14ac:dyDescent="0.3">
      <c r="B453" s="37"/>
      <c r="C453" s="37"/>
      <c r="D453" s="21"/>
    </row>
    <row r="454" spans="2:4" ht="18" customHeight="1" x14ac:dyDescent="0.3">
      <c r="B454" s="37"/>
      <c r="C454" s="37"/>
      <c r="D454" s="21"/>
    </row>
    <row r="455" spans="2:4" ht="12.75" customHeight="1" x14ac:dyDescent="0.3">
      <c r="B455" s="37"/>
      <c r="C455" s="37"/>
      <c r="D455" s="21"/>
    </row>
    <row r="456" spans="2:4" x14ac:dyDescent="0.3">
      <c r="B456" s="37"/>
      <c r="C456" s="37"/>
      <c r="D456" s="21"/>
    </row>
    <row r="457" spans="2:4" ht="12.75" customHeight="1" x14ac:dyDescent="0.3">
      <c r="B457" s="37"/>
      <c r="C457" s="37"/>
      <c r="D457" s="21"/>
    </row>
    <row r="458" spans="2:4" ht="12.75" customHeight="1" x14ac:dyDescent="0.3">
      <c r="B458" s="37"/>
      <c r="C458" s="37"/>
      <c r="D458" s="21"/>
    </row>
    <row r="459" spans="2:4" ht="12.75" customHeight="1" x14ac:dyDescent="0.3">
      <c r="B459" s="37"/>
      <c r="C459" s="37"/>
      <c r="D459" s="21"/>
    </row>
    <row r="460" spans="2:4" ht="12.75" customHeight="1" x14ac:dyDescent="0.3">
      <c r="B460" s="37"/>
      <c r="C460" s="37"/>
      <c r="D460" s="21"/>
    </row>
    <row r="461" spans="2:4" x14ac:dyDescent="0.3">
      <c r="B461" s="37"/>
      <c r="C461" s="37"/>
      <c r="D461" s="21"/>
    </row>
    <row r="462" spans="2:4" x14ac:dyDescent="0.3">
      <c r="B462" s="37"/>
      <c r="C462" s="37"/>
      <c r="D462" s="21"/>
    </row>
    <row r="463" spans="2:4" ht="12.75" customHeight="1" x14ac:dyDescent="0.3">
      <c r="B463" s="37"/>
      <c r="C463" s="37"/>
      <c r="D463" s="21"/>
    </row>
    <row r="464" spans="2:4" ht="12.75" customHeight="1" x14ac:dyDescent="0.3">
      <c r="B464" s="37"/>
      <c r="C464" s="37"/>
      <c r="D464" s="21"/>
    </row>
    <row r="465" spans="2:4" ht="12.75" customHeight="1" x14ac:dyDescent="0.3">
      <c r="B465" s="37"/>
      <c r="C465" s="37"/>
      <c r="D465" s="21"/>
    </row>
    <row r="466" spans="2:4" ht="12.75" customHeight="1" x14ac:dyDescent="0.3">
      <c r="B466" s="37"/>
      <c r="C466" s="37"/>
      <c r="D466" s="21"/>
    </row>
    <row r="467" spans="2:4" x14ac:dyDescent="0.3">
      <c r="B467" s="37"/>
      <c r="C467" s="37"/>
      <c r="D467" s="21"/>
    </row>
    <row r="468" spans="2:4" x14ac:dyDescent="0.3">
      <c r="B468" s="37"/>
      <c r="C468" s="37"/>
      <c r="D468" s="21"/>
    </row>
    <row r="469" spans="2:4" ht="12.75" customHeight="1" x14ac:dyDescent="0.3">
      <c r="B469" s="37"/>
      <c r="C469" s="37"/>
      <c r="D469" s="21"/>
    </row>
    <row r="470" spans="2:4" ht="12.75" customHeight="1" x14ac:dyDescent="0.3">
      <c r="B470" s="37"/>
      <c r="C470" s="37"/>
    </row>
    <row r="471" spans="2:4" x14ac:dyDescent="0.3">
      <c r="B471" s="37"/>
      <c r="C471" s="37"/>
    </row>
    <row r="472" spans="2:4" x14ac:dyDescent="0.3">
      <c r="B472" s="37"/>
      <c r="C472" s="37"/>
    </row>
  </sheetData>
  <sheetProtection algorithmName="SHA-512" hashValue="DruvcJr2uSWjK9xEIfud25vyWTy8Fd/m+JdmE9XImTNv0SGSakoDkgkS3X5c6l/8lHuoLW8hZvkkzVvQ1HYiqQ==" saltValue="dVVTr3MpaYxj0fRXD42h8A==" spinCount="100000" sheet="1" selectLockedCells="1"/>
  <mergeCells count="29">
    <mergeCell ref="B335:D337"/>
    <mergeCell ref="B4:B5"/>
    <mergeCell ref="C4:C5"/>
    <mergeCell ref="D4:D5"/>
    <mergeCell ref="A1:D1"/>
    <mergeCell ref="B69:B73"/>
    <mergeCell ref="C68:C73"/>
    <mergeCell ref="D68:D73"/>
    <mergeCell ref="A4:A5"/>
    <mergeCell ref="D306:D310"/>
    <mergeCell ref="C306:C310"/>
    <mergeCell ref="B306:B310"/>
    <mergeCell ref="A74:A75"/>
    <mergeCell ref="B74:B75"/>
    <mergeCell ref="C74:C75"/>
    <mergeCell ref="D74:D75"/>
    <mergeCell ref="C145:C158"/>
    <mergeCell ref="D145:D158"/>
    <mergeCell ref="B146:B158"/>
    <mergeCell ref="B327:B332"/>
    <mergeCell ref="C327:C332"/>
    <mergeCell ref="D327:D332"/>
    <mergeCell ref="A159:A160"/>
    <mergeCell ref="B159:B160"/>
    <mergeCell ref="C159:C160"/>
    <mergeCell ref="D159:D160"/>
    <mergeCell ref="C234:C247"/>
    <mergeCell ref="D234:D247"/>
    <mergeCell ref="B235:B247"/>
  </mergeCells>
  <phoneticPr fontId="8" type="noConversion"/>
  <printOptions horizontalCentered="1"/>
  <pageMargins left="0.23622047244094491" right="0.23622047244094491" top="0.74803149606299213" bottom="0.74803149606299213" header="0.31496062992125984" footer="0.31496062992125984"/>
  <pageSetup paperSize="9" scale="91" fitToHeight="15" orientation="landscape" r:id="rId1"/>
  <headerFooter alignWithMargins="0">
    <oddFooter>&amp;L&amp;8Errors and omissions expected
Subject to change without prior notice&amp;C&amp;8Flight Design F2 650kg Class
Model Year 2022&amp;R&amp;8Release &amp;D
Page &amp;P / &amp;N</oddFooter>
  </headerFooter>
  <rowBreaks count="3" manualBreakCount="3">
    <brk id="243" max="3" man="1"/>
    <brk id="294" max="3" man="1"/>
    <brk id="356"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84"/>
  <sheetViews>
    <sheetView showGridLines="0" tabSelected="1" zoomScaleNormal="100" zoomScaleSheetLayoutView="100" workbookViewId="0">
      <selection activeCell="A48" sqref="A48"/>
    </sheetView>
  </sheetViews>
  <sheetFormatPr defaultColWidth="8.84375" defaultRowHeight="12.45" x14ac:dyDescent="0.3"/>
  <cols>
    <col min="1" max="1" width="64.4609375" style="2" customWidth="1"/>
    <col min="2" max="2" width="17.23046875" style="3" customWidth="1"/>
    <col min="3" max="3" width="15.23046875" style="3" customWidth="1"/>
    <col min="4" max="4" width="21.23046875" style="6" customWidth="1"/>
    <col min="5" max="5" width="10.4609375" style="15" customWidth="1"/>
    <col min="6" max="6" width="17" style="5" customWidth="1"/>
    <col min="7" max="7" width="16.23046875" style="4" customWidth="1"/>
    <col min="8" max="8" width="17" style="4" customWidth="1"/>
    <col min="9" max="16384" width="8.84375" style="4"/>
  </cols>
  <sheetData>
    <row r="1" spans="1:8" ht="102" customHeight="1" x14ac:dyDescent="0.4">
      <c r="A1" s="42"/>
      <c r="B1" s="198" t="s">
        <v>437</v>
      </c>
      <c r="C1" s="199"/>
      <c r="D1" s="199"/>
      <c r="E1" s="199"/>
      <c r="F1" s="199"/>
      <c r="G1" s="199"/>
      <c r="H1" s="200"/>
    </row>
    <row r="2" spans="1:8" ht="45.75" customHeight="1" x14ac:dyDescent="0.3">
      <c r="A2" s="204" t="s">
        <v>408</v>
      </c>
      <c r="B2" s="211" t="s">
        <v>1</v>
      </c>
      <c r="C2" s="211" t="s">
        <v>157</v>
      </c>
      <c r="D2" s="213" t="s">
        <v>158</v>
      </c>
      <c r="E2" s="76" t="s">
        <v>159</v>
      </c>
      <c r="F2" s="201"/>
      <c r="G2" s="202"/>
      <c r="H2" s="203"/>
    </row>
    <row r="3" spans="1:8" ht="54.75" customHeight="1" x14ac:dyDescent="0.3">
      <c r="A3" s="205"/>
      <c r="B3" s="212"/>
      <c r="C3" s="212"/>
      <c r="D3" s="214"/>
      <c r="E3" s="76" t="s">
        <v>410</v>
      </c>
      <c r="F3" s="105" t="s">
        <v>433</v>
      </c>
      <c r="G3" s="105" t="s">
        <v>427</v>
      </c>
      <c r="H3" s="105" t="s">
        <v>161</v>
      </c>
    </row>
    <row r="4" spans="1:8" ht="56.4" customHeight="1" x14ac:dyDescent="0.3">
      <c r="A4" s="73" t="s">
        <v>432</v>
      </c>
      <c r="B4" s="101">
        <v>40001</v>
      </c>
      <c r="C4" s="57">
        <v>385</v>
      </c>
      <c r="D4" s="19">
        <v>195900</v>
      </c>
      <c r="E4" s="77"/>
      <c r="F4" s="71" t="s">
        <v>162</v>
      </c>
      <c r="G4" s="74" t="s">
        <v>163</v>
      </c>
      <c r="H4" s="74" t="s">
        <v>163</v>
      </c>
    </row>
    <row r="5" spans="1:8" ht="67.3" customHeight="1" x14ac:dyDescent="0.3">
      <c r="A5" s="81" t="s">
        <v>428</v>
      </c>
      <c r="B5" s="101">
        <v>40002</v>
      </c>
      <c r="C5" s="109">
        <v>414</v>
      </c>
      <c r="D5" s="19">
        <f>233900</f>
        <v>233900</v>
      </c>
      <c r="E5" s="77"/>
      <c r="F5" s="74" t="s">
        <v>163</v>
      </c>
      <c r="G5" s="71" t="s">
        <v>162</v>
      </c>
      <c r="H5" s="74" t="s">
        <v>163</v>
      </c>
    </row>
    <row r="6" spans="1:8" ht="70.3" customHeight="1" x14ac:dyDescent="0.3">
      <c r="A6" s="81" t="s">
        <v>438</v>
      </c>
      <c r="B6" s="101">
        <v>40003</v>
      </c>
      <c r="C6" s="109">
        <v>425</v>
      </c>
      <c r="D6" s="19">
        <v>285000</v>
      </c>
      <c r="E6" s="77"/>
      <c r="F6" s="74" t="s">
        <v>163</v>
      </c>
      <c r="G6" s="74" t="s">
        <v>163</v>
      </c>
      <c r="H6" s="71" t="s">
        <v>162</v>
      </c>
    </row>
    <row r="7" spans="1:8" ht="19.3" customHeight="1" x14ac:dyDescent="0.3">
      <c r="A7" s="8" t="s">
        <v>67</v>
      </c>
      <c r="B7" s="9"/>
      <c r="C7" s="10"/>
      <c r="D7" s="11"/>
      <c r="E7" s="78"/>
      <c r="F7" s="14"/>
      <c r="G7" s="14"/>
      <c r="H7" s="14"/>
    </row>
    <row r="8" spans="1:8" ht="19.5" customHeight="1" x14ac:dyDescent="0.3">
      <c r="A8" s="49" t="s">
        <v>197</v>
      </c>
      <c r="B8" s="75">
        <v>40101</v>
      </c>
      <c r="C8" s="82">
        <f>'Description F2 '!C249</f>
        <v>4</v>
      </c>
      <c r="D8" s="161">
        <v>8290</v>
      </c>
      <c r="E8" s="77"/>
      <c r="F8" s="158" t="s">
        <v>162</v>
      </c>
      <c r="G8" s="72" t="s">
        <v>165</v>
      </c>
      <c r="H8" s="72" t="s">
        <v>165</v>
      </c>
    </row>
    <row r="9" spans="1:8" ht="19.5" customHeight="1" x14ac:dyDescent="0.3">
      <c r="A9" s="49" t="s">
        <v>403</v>
      </c>
      <c r="B9" s="75">
        <v>40102</v>
      </c>
      <c r="C9" s="82">
        <v>0.65</v>
      </c>
      <c r="D9" s="161">
        <v>790</v>
      </c>
      <c r="E9" s="77"/>
      <c r="F9" s="158" t="s">
        <v>162</v>
      </c>
      <c r="G9" s="72" t="s">
        <v>165</v>
      </c>
      <c r="H9" s="72" t="s">
        <v>165</v>
      </c>
    </row>
    <row r="10" spans="1:8" ht="19.3" customHeight="1" x14ac:dyDescent="0.3">
      <c r="A10" s="8" t="s">
        <v>164</v>
      </c>
      <c r="B10" s="9"/>
      <c r="C10" s="10"/>
      <c r="D10" s="11"/>
      <c r="E10" s="78"/>
      <c r="F10" s="14"/>
      <c r="G10" s="14"/>
      <c r="H10" s="14"/>
    </row>
    <row r="11" spans="1:8" s="69" customFormat="1" ht="19.3" customHeight="1" x14ac:dyDescent="0.3">
      <c r="A11" s="49" t="s">
        <v>407</v>
      </c>
      <c r="B11" s="101">
        <v>40104</v>
      </c>
      <c r="C11" s="162">
        <v>3.5</v>
      </c>
      <c r="D11" s="19">
        <v>6490</v>
      </c>
      <c r="E11" s="77"/>
      <c r="F11" s="71" t="s">
        <v>162</v>
      </c>
      <c r="G11" s="71" t="s">
        <v>162</v>
      </c>
      <c r="H11" s="71" t="s">
        <v>162</v>
      </c>
    </row>
    <row r="12" spans="1:8" ht="19.5" customHeight="1" x14ac:dyDescent="0.3">
      <c r="A12" s="49" t="s">
        <v>223</v>
      </c>
      <c r="B12" s="101">
        <v>40105</v>
      </c>
      <c r="C12" s="102">
        <v>0</v>
      </c>
      <c r="D12" s="19">
        <v>0</v>
      </c>
      <c r="E12" s="77"/>
      <c r="F12" s="71" t="s">
        <v>162</v>
      </c>
      <c r="G12" s="71" t="s">
        <v>162</v>
      </c>
      <c r="H12" s="71" t="s">
        <v>162</v>
      </c>
    </row>
    <row r="13" spans="1:8" ht="19.5" customHeight="1" x14ac:dyDescent="0.3">
      <c r="A13" s="49" t="s">
        <v>224</v>
      </c>
      <c r="B13" s="101">
        <v>40106</v>
      </c>
      <c r="C13" s="102">
        <v>0</v>
      </c>
      <c r="D13" s="19">
        <v>0</v>
      </c>
      <c r="E13" s="77"/>
      <c r="F13" s="71" t="s">
        <v>162</v>
      </c>
      <c r="G13" s="71" t="s">
        <v>162</v>
      </c>
      <c r="H13" s="71" t="s">
        <v>162</v>
      </c>
    </row>
    <row r="14" spans="1:8" ht="19.5" customHeight="1" x14ac:dyDescent="0.3">
      <c r="A14" s="49" t="s">
        <v>181</v>
      </c>
      <c r="B14" s="101">
        <v>40107</v>
      </c>
      <c r="C14" s="82">
        <f>'Description F2 '!C264</f>
        <v>5.8</v>
      </c>
      <c r="D14" s="19">
        <v>9400</v>
      </c>
      <c r="E14" s="77"/>
      <c r="F14" s="71" t="s">
        <v>162</v>
      </c>
      <c r="G14" s="74" t="s">
        <v>163</v>
      </c>
      <c r="H14" s="74" t="s">
        <v>163</v>
      </c>
    </row>
    <row r="15" spans="1:8" ht="15" x14ac:dyDescent="0.3">
      <c r="A15" s="83" t="s">
        <v>23</v>
      </c>
      <c r="B15" s="75">
        <v>40108</v>
      </c>
      <c r="C15" s="102">
        <f>'Description F2 '!C269</f>
        <v>0.5</v>
      </c>
      <c r="D15" s="161">
        <v>540</v>
      </c>
      <c r="E15" s="77"/>
      <c r="F15" s="158" t="s">
        <v>162</v>
      </c>
      <c r="G15" s="72" t="s">
        <v>165</v>
      </c>
      <c r="H15" s="72" t="s">
        <v>165</v>
      </c>
    </row>
    <row r="16" spans="1:8" ht="19.5" customHeight="1" x14ac:dyDescent="0.3">
      <c r="A16" s="49" t="s">
        <v>422</v>
      </c>
      <c r="B16" s="75">
        <v>40109</v>
      </c>
      <c r="C16" s="82">
        <f>'Description F2 '!C271</f>
        <v>5</v>
      </c>
      <c r="D16" s="161">
        <v>290</v>
      </c>
      <c r="E16" s="77"/>
      <c r="F16" s="71" t="s">
        <v>162</v>
      </c>
      <c r="G16" s="74" t="s">
        <v>163</v>
      </c>
      <c r="H16" s="74" t="s">
        <v>163</v>
      </c>
    </row>
    <row r="17" spans="1:8" ht="26.05" customHeight="1" x14ac:dyDescent="0.3">
      <c r="A17" s="49" t="s">
        <v>423</v>
      </c>
      <c r="B17" s="75">
        <v>40110</v>
      </c>
      <c r="C17" s="82">
        <f>'Description F2 '!C272</f>
        <v>-1.98</v>
      </c>
      <c r="D17" s="161">
        <v>1980</v>
      </c>
      <c r="E17" s="77"/>
      <c r="F17" s="71" t="s">
        <v>162</v>
      </c>
      <c r="G17" s="74" t="s">
        <v>163</v>
      </c>
      <c r="H17" s="74" t="s">
        <v>163</v>
      </c>
    </row>
    <row r="18" spans="1:8" ht="26.05" customHeight="1" collapsed="1" x14ac:dyDescent="0.3">
      <c r="A18" s="49" t="s">
        <v>424</v>
      </c>
      <c r="B18" s="75">
        <v>40111</v>
      </c>
      <c r="C18" s="82">
        <f>'Description F2 '!C273</f>
        <v>-1.24</v>
      </c>
      <c r="D18" s="161">
        <v>3290</v>
      </c>
      <c r="E18" s="77"/>
      <c r="F18" s="74" t="s">
        <v>163</v>
      </c>
      <c r="G18" s="71" t="s">
        <v>162</v>
      </c>
      <c r="H18" s="71" t="s">
        <v>162</v>
      </c>
    </row>
    <row r="19" spans="1:8" ht="19.5" customHeight="1" x14ac:dyDescent="0.3">
      <c r="A19" s="49" t="s">
        <v>400</v>
      </c>
      <c r="B19" s="75">
        <v>40112</v>
      </c>
      <c r="C19" s="82">
        <v>0.4</v>
      </c>
      <c r="D19" s="161">
        <v>490</v>
      </c>
      <c r="E19" s="77"/>
      <c r="F19" s="158" t="s">
        <v>162</v>
      </c>
      <c r="G19" s="72" t="s">
        <v>165</v>
      </c>
      <c r="H19" s="72" t="s">
        <v>165</v>
      </c>
    </row>
    <row r="20" spans="1:8" ht="19.5" customHeight="1" x14ac:dyDescent="0.3">
      <c r="A20" s="49" t="s">
        <v>401</v>
      </c>
      <c r="B20" s="75">
        <v>40113</v>
      </c>
      <c r="C20" s="82">
        <v>0.4</v>
      </c>
      <c r="D20" s="161">
        <v>490</v>
      </c>
      <c r="E20" s="77"/>
      <c r="F20" s="158" t="s">
        <v>162</v>
      </c>
      <c r="G20" s="72" t="s">
        <v>165</v>
      </c>
      <c r="H20" s="72" t="s">
        <v>165</v>
      </c>
    </row>
    <row r="21" spans="1:8" ht="19.5" customHeight="1" x14ac:dyDescent="0.3">
      <c r="A21" s="8" t="s">
        <v>166</v>
      </c>
      <c r="B21" s="9"/>
      <c r="C21" s="9"/>
      <c r="D21" s="11"/>
      <c r="E21" s="78"/>
      <c r="F21" s="14"/>
      <c r="G21" s="14"/>
      <c r="H21" s="14"/>
    </row>
    <row r="22" spans="1:8" ht="19.5" customHeight="1" x14ac:dyDescent="0.3">
      <c r="A22" s="49" t="s">
        <v>79</v>
      </c>
      <c r="B22" s="101">
        <v>40201</v>
      </c>
      <c r="C22" s="82" t="s">
        <v>169</v>
      </c>
      <c r="D22" s="19">
        <v>2390</v>
      </c>
      <c r="E22" s="77"/>
      <c r="F22" s="71" t="s">
        <v>162</v>
      </c>
      <c r="G22" s="71" t="s">
        <v>162</v>
      </c>
      <c r="H22" s="71" t="s">
        <v>162</v>
      </c>
    </row>
    <row r="23" spans="1:8" ht="19.5" customHeight="1" x14ac:dyDescent="0.3">
      <c r="A23" s="49" t="s">
        <v>387</v>
      </c>
      <c r="B23" s="101">
        <v>40202</v>
      </c>
      <c r="C23" s="82" t="s">
        <v>169</v>
      </c>
      <c r="D23" s="19">
        <v>320</v>
      </c>
      <c r="E23" s="77"/>
      <c r="F23" s="71" t="s">
        <v>162</v>
      </c>
      <c r="G23" s="71" t="s">
        <v>162</v>
      </c>
      <c r="H23" s="71" t="s">
        <v>162</v>
      </c>
    </row>
    <row r="24" spans="1:8" ht="19.5" customHeight="1" x14ac:dyDescent="0.3">
      <c r="A24" s="49" t="s">
        <v>81</v>
      </c>
      <c r="B24" s="101">
        <v>40203</v>
      </c>
      <c r="C24" s="102">
        <f>'Description F2 '!C283</f>
        <v>2.8</v>
      </c>
      <c r="D24" s="19">
        <v>6900</v>
      </c>
      <c r="E24" s="77"/>
      <c r="F24" s="71" t="s">
        <v>162</v>
      </c>
      <c r="G24" s="72" t="s">
        <v>165</v>
      </c>
      <c r="H24" s="72" t="s">
        <v>165</v>
      </c>
    </row>
    <row r="25" spans="1:8" ht="26.05" customHeight="1" x14ac:dyDescent="0.3">
      <c r="A25" s="49" t="s">
        <v>418</v>
      </c>
      <c r="B25" s="101">
        <v>40204</v>
      </c>
      <c r="C25" s="102">
        <v>0.6</v>
      </c>
      <c r="D25" s="19">
        <v>1890</v>
      </c>
      <c r="E25" s="77"/>
      <c r="F25" s="71" t="s">
        <v>162</v>
      </c>
      <c r="G25" s="71" t="s">
        <v>162</v>
      </c>
      <c r="H25" s="71" t="s">
        <v>162</v>
      </c>
    </row>
    <row r="26" spans="1:8" ht="19.5" customHeight="1" x14ac:dyDescent="0.3">
      <c r="A26" s="170" t="s">
        <v>83</v>
      </c>
      <c r="B26" s="101">
        <v>40205</v>
      </c>
      <c r="C26" s="102">
        <f>'Description F2 '!C286</f>
        <v>0.4</v>
      </c>
      <c r="D26" s="19">
        <v>4380</v>
      </c>
      <c r="E26" s="77"/>
      <c r="F26" s="71" t="s">
        <v>162</v>
      </c>
      <c r="G26" s="71" t="s">
        <v>162</v>
      </c>
      <c r="H26" s="74" t="s">
        <v>163</v>
      </c>
    </row>
    <row r="27" spans="1:8" ht="26.05" customHeight="1" x14ac:dyDescent="0.3">
      <c r="A27" s="171" t="s">
        <v>420</v>
      </c>
      <c r="B27" s="101">
        <v>40206</v>
      </c>
      <c r="C27" s="82">
        <f>'Description F2 '!C288</f>
        <v>0.4</v>
      </c>
      <c r="D27" s="19">
        <v>4380</v>
      </c>
      <c r="E27" s="77"/>
      <c r="F27" s="74" t="s">
        <v>163</v>
      </c>
      <c r="G27" s="74" t="s">
        <v>163</v>
      </c>
      <c r="H27" s="72" t="s">
        <v>165</v>
      </c>
    </row>
    <row r="28" spans="1:8" ht="19.5" customHeight="1" x14ac:dyDescent="0.3">
      <c r="A28" s="170" t="s">
        <v>389</v>
      </c>
      <c r="B28" s="101">
        <v>40207</v>
      </c>
      <c r="C28" s="102">
        <f>'Description F2 '!C289</f>
        <v>0.5</v>
      </c>
      <c r="D28" s="19">
        <v>3490</v>
      </c>
      <c r="E28" s="77"/>
      <c r="F28" s="71" t="s">
        <v>162</v>
      </c>
      <c r="G28" s="71" t="s">
        <v>162</v>
      </c>
      <c r="H28" s="74" t="s">
        <v>163</v>
      </c>
    </row>
    <row r="29" spans="1:8" ht="19.5" customHeight="1" x14ac:dyDescent="0.3">
      <c r="A29" s="49" t="s">
        <v>86</v>
      </c>
      <c r="B29" s="101">
        <v>40208</v>
      </c>
      <c r="C29" s="82">
        <f>'Description F2 '!C290</f>
        <v>4.3</v>
      </c>
      <c r="D29" s="19">
        <v>28490</v>
      </c>
      <c r="E29" s="77"/>
      <c r="F29" s="71" t="s">
        <v>162</v>
      </c>
      <c r="G29" s="71" t="s">
        <v>162</v>
      </c>
      <c r="H29" s="72" t="s">
        <v>165</v>
      </c>
    </row>
    <row r="30" spans="1:8" ht="19.5" customHeight="1" x14ac:dyDescent="0.3">
      <c r="A30" s="49" t="s">
        <v>87</v>
      </c>
      <c r="B30" s="101">
        <v>40209</v>
      </c>
      <c r="C30" s="82">
        <f>'Description F2 '!C292</f>
        <v>3.2</v>
      </c>
      <c r="D30" s="19">
        <v>19690</v>
      </c>
      <c r="E30" s="77"/>
      <c r="F30" s="71" t="s">
        <v>162</v>
      </c>
      <c r="G30" s="71" t="s">
        <v>162</v>
      </c>
      <c r="H30" s="71" t="s">
        <v>162</v>
      </c>
    </row>
    <row r="31" spans="1:8" ht="26.05" customHeight="1" x14ac:dyDescent="0.3">
      <c r="A31" s="170" t="s">
        <v>419</v>
      </c>
      <c r="B31" s="101">
        <v>40210</v>
      </c>
      <c r="C31" s="102">
        <f>'Description F2 '!C294</f>
        <v>1.6</v>
      </c>
      <c r="D31" s="19">
        <v>7190</v>
      </c>
      <c r="E31" s="77"/>
      <c r="F31" s="71" t="s">
        <v>162</v>
      </c>
      <c r="G31" s="71" t="s">
        <v>162</v>
      </c>
      <c r="H31" s="74" t="s">
        <v>163</v>
      </c>
    </row>
    <row r="32" spans="1:8" ht="19.5" customHeight="1" x14ac:dyDescent="0.3">
      <c r="A32" s="170" t="s">
        <v>90</v>
      </c>
      <c r="B32" s="75">
        <v>40211</v>
      </c>
      <c r="C32" s="82">
        <f>'Description F2 '!C295</f>
        <v>1.6</v>
      </c>
      <c r="D32" s="161">
        <v>7390</v>
      </c>
      <c r="E32" s="77"/>
      <c r="F32" s="71" t="s">
        <v>162</v>
      </c>
      <c r="G32" s="74" t="s">
        <v>163</v>
      </c>
      <c r="H32" s="74" t="s">
        <v>163</v>
      </c>
    </row>
    <row r="33" spans="1:8" ht="19.5" customHeight="1" x14ac:dyDescent="0.3">
      <c r="A33" s="170" t="s">
        <v>92</v>
      </c>
      <c r="B33" s="75">
        <v>40212</v>
      </c>
      <c r="C33" s="82">
        <f>'Description F2 '!C297</f>
        <v>0.5</v>
      </c>
      <c r="D33" s="161">
        <v>590</v>
      </c>
      <c r="E33" s="77"/>
      <c r="F33" s="71" t="s">
        <v>162</v>
      </c>
      <c r="G33" s="74" t="s">
        <v>163</v>
      </c>
      <c r="H33" s="74" t="s">
        <v>163</v>
      </c>
    </row>
    <row r="34" spans="1:8" ht="19.5" customHeight="1" x14ac:dyDescent="0.3">
      <c r="A34" s="170" t="s">
        <v>94</v>
      </c>
      <c r="B34" s="101">
        <v>40213</v>
      </c>
      <c r="C34" s="82">
        <f>'Description F2 '!C299</f>
        <v>1</v>
      </c>
      <c r="D34" s="19">
        <v>3790</v>
      </c>
      <c r="E34" s="77"/>
      <c r="F34" s="71" t="s">
        <v>162</v>
      </c>
      <c r="G34" s="71" t="s">
        <v>162</v>
      </c>
      <c r="H34" s="71" t="s">
        <v>162</v>
      </c>
    </row>
    <row r="35" spans="1:8" ht="19.5" customHeight="1" x14ac:dyDescent="0.3">
      <c r="A35" s="170" t="s">
        <v>96</v>
      </c>
      <c r="B35" s="75">
        <v>40214</v>
      </c>
      <c r="C35" s="82">
        <f>'Description F2 '!C301</f>
        <v>0.7</v>
      </c>
      <c r="D35" s="161">
        <v>1590</v>
      </c>
      <c r="E35" s="77"/>
      <c r="F35" s="71" t="s">
        <v>162</v>
      </c>
      <c r="G35" s="74" t="s">
        <v>163</v>
      </c>
      <c r="H35" s="74" t="s">
        <v>163</v>
      </c>
    </row>
    <row r="36" spans="1:8" ht="26.05" customHeight="1" x14ac:dyDescent="0.3">
      <c r="A36" s="170" t="s">
        <v>421</v>
      </c>
      <c r="B36" s="101">
        <v>40215</v>
      </c>
      <c r="C36" s="102">
        <f>'Description F2 '!C303</f>
        <v>0.377</v>
      </c>
      <c r="D36" s="19">
        <v>2900</v>
      </c>
      <c r="E36" s="77"/>
      <c r="F36" s="71" t="s">
        <v>162</v>
      </c>
      <c r="G36" s="72" t="s">
        <v>165</v>
      </c>
      <c r="H36" s="72" t="s">
        <v>165</v>
      </c>
    </row>
    <row r="37" spans="1:8" ht="19.5" customHeight="1" x14ac:dyDescent="0.3">
      <c r="A37" s="170" t="s">
        <v>97</v>
      </c>
      <c r="B37" s="101">
        <v>40216</v>
      </c>
      <c r="C37" s="102">
        <f>'Description F2 '!C304</f>
        <v>1.2</v>
      </c>
      <c r="D37" s="19">
        <v>2090</v>
      </c>
      <c r="E37" s="77"/>
      <c r="F37" s="71" t="s">
        <v>162</v>
      </c>
      <c r="G37" s="72" t="s">
        <v>165</v>
      </c>
      <c r="H37" s="72" t="s">
        <v>165</v>
      </c>
    </row>
    <row r="38" spans="1:8" ht="19.5" customHeight="1" x14ac:dyDescent="0.3">
      <c r="A38" s="170" t="s">
        <v>413</v>
      </c>
      <c r="B38" s="101">
        <v>40217</v>
      </c>
      <c r="C38" s="102">
        <f>'Description F2 '!C305</f>
        <v>1.2</v>
      </c>
      <c r="D38" s="19">
        <v>1690</v>
      </c>
      <c r="E38" s="77"/>
      <c r="F38" s="71" t="s">
        <v>162</v>
      </c>
      <c r="G38" s="72" t="s">
        <v>165</v>
      </c>
      <c r="H38" s="72" t="s">
        <v>165</v>
      </c>
    </row>
    <row r="39" spans="1:8" ht="26.05" customHeight="1" x14ac:dyDescent="0.3">
      <c r="A39" s="171" t="s">
        <v>414</v>
      </c>
      <c r="B39" s="75">
        <v>40218</v>
      </c>
      <c r="C39" s="102">
        <f>'Description F2 '!C311</f>
        <v>1</v>
      </c>
      <c r="D39" s="161">
        <v>890</v>
      </c>
      <c r="E39" s="77"/>
      <c r="F39" s="71" t="s">
        <v>162</v>
      </c>
      <c r="G39" s="72" t="s">
        <v>165</v>
      </c>
      <c r="H39" s="72" t="s">
        <v>165</v>
      </c>
    </row>
    <row r="40" spans="1:8" ht="19.5" customHeight="1" x14ac:dyDescent="0.3">
      <c r="A40" s="170" t="s">
        <v>103</v>
      </c>
      <c r="B40" s="101">
        <v>40219</v>
      </c>
      <c r="C40" s="102">
        <f>'Description F2 '!C312</f>
        <v>0.7</v>
      </c>
      <c r="D40" s="19">
        <v>1090</v>
      </c>
      <c r="E40" s="77"/>
      <c r="F40" s="71" t="s">
        <v>162</v>
      </c>
      <c r="G40" s="72" t="s">
        <v>165</v>
      </c>
      <c r="H40" s="72" t="s">
        <v>165</v>
      </c>
    </row>
    <row r="41" spans="1:8" ht="19.5" customHeight="1" x14ac:dyDescent="0.3">
      <c r="A41" s="170" t="s">
        <v>105</v>
      </c>
      <c r="B41" s="101">
        <v>40220</v>
      </c>
      <c r="C41" s="82">
        <f>'Description F2 '!C314</f>
        <v>0.1</v>
      </c>
      <c r="D41" s="19">
        <v>2490</v>
      </c>
      <c r="E41" s="77"/>
      <c r="F41" s="71" t="s">
        <v>162</v>
      </c>
      <c r="G41" s="71" t="s">
        <v>162</v>
      </c>
      <c r="H41" s="71" t="s">
        <v>162</v>
      </c>
    </row>
    <row r="42" spans="1:8" ht="19.5" customHeight="1" x14ac:dyDescent="0.3">
      <c r="A42" s="172" t="s">
        <v>106</v>
      </c>
      <c r="B42" s="84">
        <v>40221</v>
      </c>
      <c r="C42" s="102">
        <f>'Description F2 '!C315</f>
        <v>1.27</v>
      </c>
      <c r="D42" s="19">
        <v>24090</v>
      </c>
      <c r="E42" s="77"/>
      <c r="F42" s="74" t="s">
        <v>163</v>
      </c>
      <c r="G42" s="74" t="s">
        <v>163</v>
      </c>
      <c r="H42" s="71" t="s">
        <v>162</v>
      </c>
    </row>
    <row r="43" spans="1:8" ht="19.5" customHeight="1" x14ac:dyDescent="0.3">
      <c r="A43" s="171" t="s">
        <v>66</v>
      </c>
      <c r="B43" s="84">
        <v>40222</v>
      </c>
      <c r="C43" s="102">
        <f>'Description F2 '!C317</f>
        <v>1.3</v>
      </c>
      <c r="D43" s="19">
        <v>9790</v>
      </c>
      <c r="E43" s="77"/>
      <c r="F43" s="71" t="s">
        <v>162</v>
      </c>
      <c r="G43" s="71" t="s">
        <v>162</v>
      </c>
      <c r="H43" s="72" t="s">
        <v>165</v>
      </c>
    </row>
    <row r="44" spans="1:8" ht="19.5" customHeight="1" x14ac:dyDescent="0.3">
      <c r="A44" s="171" t="s">
        <v>168</v>
      </c>
      <c r="B44" s="86">
        <v>40223</v>
      </c>
      <c r="C44" s="108">
        <f>'Description F2 '!C321</f>
        <v>2.2999999999999998</v>
      </c>
      <c r="D44" s="163">
        <v>1090</v>
      </c>
      <c r="E44" s="77"/>
      <c r="F44" s="71" t="s">
        <v>162</v>
      </c>
      <c r="G44" s="72" t="s">
        <v>165</v>
      </c>
      <c r="H44" s="72" t="s">
        <v>165</v>
      </c>
    </row>
    <row r="45" spans="1:8" ht="19.5" customHeight="1" x14ac:dyDescent="0.3">
      <c r="A45" s="171" t="str">
        <f>'Description F2 '!A324</f>
        <v>Mechanical compass C 2300</v>
      </c>
      <c r="B45" s="86">
        <v>40224</v>
      </c>
      <c r="C45" s="108">
        <f>'Description F2 '!C324</f>
        <v>0.7</v>
      </c>
      <c r="D45" s="168">
        <v>520</v>
      </c>
      <c r="E45" s="77"/>
      <c r="F45" s="71" t="s">
        <v>162</v>
      </c>
      <c r="G45" s="72" t="s">
        <v>165</v>
      </c>
      <c r="H45" s="72" t="s">
        <v>165</v>
      </c>
    </row>
    <row r="46" spans="1:8" ht="19.3" customHeight="1" x14ac:dyDescent="0.3">
      <c r="A46" s="8" t="s">
        <v>417</v>
      </c>
      <c r="B46" s="9"/>
      <c r="C46" s="9"/>
      <c r="D46" s="11"/>
      <c r="E46" s="78"/>
      <c r="F46" s="14"/>
      <c r="G46" s="14"/>
      <c r="H46" s="14"/>
    </row>
    <row r="47" spans="1:8" s="69" customFormat="1" ht="19.5" customHeight="1" x14ac:dyDescent="0.3">
      <c r="A47" s="49" t="s">
        <v>416</v>
      </c>
      <c r="B47" s="86">
        <v>40225</v>
      </c>
      <c r="C47" s="102">
        <f>'Description F2 '!C326</f>
        <v>6.5</v>
      </c>
      <c r="D47" s="19">
        <v>8900</v>
      </c>
      <c r="E47" s="77"/>
      <c r="F47" s="71" t="s">
        <v>162</v>
      </c>
      <c r="G47" s="72" t="s">
        <v>165</v>
      </c>
      <c r="H47" s="72" t="s">
        <v>165</v>
      </c>
    </row>
    <row r="48" spans="1:8" ht="19.3" customHeight="1" x14ac:dyDescent="0.3">
      <c r="A48" s="8" t="s">
        <v>120</v>
      </c>
      <c r="B48" s="9"/>
      <c r="C48" s="10"/>
      <c r="D48" s="11"/>
      <c r="E48" s="78"/>
      <c r="F48" s="14"/>
      <c r="G48" s="14"/>
      <c r="H48" s="14"/>
    </row>
    <row r="49" spans="1:8" ht="19.5" customHeight="1" x14ac:dyDescent="0.3">
      <c r="A49" s="49" t="s">
        <v>121</v>
      </c>
      <c r="B49" s="101">
        <v>40301</v>
      </c>
      <c r="C49" s="102" t="s">
        <v>169</v>
      </c>
      <c r="D49" s="53">
        <v>790</v>
      </c>
      <c r="E49" s="77"/>
      <c r="F49" s="71" t="s">
        <v>162</v>
      </c>
      <c r="G49" s="71" t="s">
        <v>162</v>
      </c>
      <c r="H49" s="71" t="s">
        <v>162</v>
      </c>
    </row>
    <row r="50" spans="1:8" ht="19.5" customHeight="1" x14ac:dyDescent="0.3">
      <c r="A50" s="49" t="s">
        <v>126</v>
      </c>
      <c r="B50" s="101">
        <v>40302</v>
      </c>
      <c r="C50" s="102" t="s">
        <v>169</v>
      </c>
      <c r="D50" s="53">
        <v>2090</v>
      </c>
      <c r="E50" s="77"/>
      <c r="F50" s="71" t="s">
        <v>162</v>
      </c>
      <c r="G50" s="71" t="s">
        <v>162</v>
      </c>
      <c r="H50" s="71" t="s">
        <v>162</v>
      </c>
    </row>
    <row r="51" spans="1:8" ht="19.5" customHeight="1" x14ac:dyDescent="0.3">
      <c r="A51" s="49" t="s">
        <v>128</v>
      </c>
      <c r="B51" s="101">
        <v>40303</v>
      </c>
      <c r="C51" s="102" t="s">
        <v>169</v>
      </c>
      <c r="D51" s="53">
        <v>920</v>
      </c>
      <c r="E51" s="77"/>
      <c r="F51" s="71" t="s">
        <v>162</v>
      </c>
      <c r="G51" s="71" t="s">
        <v>162</v>
      </c>
      <c r="H51" s="71" t="s">
        <v>162</v>
      </c>
    </row>
    <row r="52" spans="1:8" ht="19.5" customHeight="1" x14ac:dyDescent="0.3">
      <c r="A52" s="49" t="s">
        <v>131</v>
      </c>
      <c r="B52" s="101">
        <v>40304</v>
      </c>
      <c r="C52" s="102" t="s">
        <v>169</v>
      </c>
      <c r="D52" s="53">
        <v>2590</v>
      </c>
      <c r="E52" s="77"/>
      <c r="F52" s="71" t="s">
        <v>162</v>
      </c>
      <c r="G52" s="71" t="s">
        <v>162</v>
      </c>
      <c r="H52" s="71" t="s">
        <v>162</v>
      </c>
    </row>
    <row r="53" spans="1:8" ht="19.3" customHeight="1" x14ac:dyDescent="0.3">
      <c r="A53" s="8" t="s">
        <v>133</v>
      </c>
      <c r="B53" s="9"/>
      <c r="C53" s="10"/>
      <c r="D53" s="11"/>
      <c r="E53" s="78"/>
      <c r="F53" s="14"/>
      <c r="G53" s="14"/>
      <c r="H53" s="14"/>
    </row>
    <row r="54" spans="1:8" ht="19.5" customHeight="1" x14ac:dyDescent="0.3">
      <c r="A54" s="49" t="s">
        <v>134</v>
      </c>
      <c r="B54" s="101">
        <v>40401</v>
      </c>
      <c r="C54" s="102" t="s">
        <v>169</v>
      </c>
      <c r="D54" s="19">
        <v>0</v>
      </c>
      <c r="E54" s="77"/>
      <c r="F54" s="71" t="s">
        <v>162</v>
      </c>
      <c r="G54" s="74" t="s">
        <v>163</v>
      </c>
      <c r="H54" s="74" t="s">
        <v>163</v>
      </c>
    </row>
    <row r="55" spans="1:8" ht="19.5" customHeight="1" x14ac:dyDescent="0.3">
      <c r="A55" s="49" t="s">
        <v>135</v>
      </c>
      <c r="B55" s="101">
        <v>40402</v>
      </c>
      <c r="C55" s="102" t="s">
        <v>169</v>
      </c>
      <c r="D55" s="19">
        <v>0</v>
      </c>
      <c r="E55" s="77"/>
      <c r="F55" s="85" t="s">
        <v>165</v>
      </c>
      <c r="G55" s="85" t="s">
        <v>165</v>
      </c>
      <c r="H55" s="85" t="s">
        <v>165</v>
      </c>
    </row>
    <row r="56" spans="1:8" ht="19.5" customHeight="1" x14ac:dyDescent="0.3">
      <c r="A56" s="49" t="s">
        <v>136</v>
      </c>
      <c r="B56" s="101">
        <v>40403</v>
      </c>
      <c r="C56" s="102" t="s">
        <v>169</v>
      </c>
      <c r="D56" s="19">
        <v>0</v>
      </c>
      <c r="E56" s="77"/>
      <c r="F56" s="71" t="s">
        <v>162</v>
      </c>
      <c r="G56" s="74" t="s">
        <v>163</v>
      </c>
      <c r="H56" s="74" t="s">
        <v>163</v>
      </c>
    </row>
    <row r="57" spans="1:8" ht="19.3" customHeight="1" x14ac:dyDescent="0.3">
      <c r="A57" s="8" t="s">
        <v>170</v>
      </c>
      <c r="B57" s="9"/>
      <c r="C57" s="10"/>
      <c r="D57" s="11"/>
      <c r="E57" s="78"/>
      <c r="F57" s="10"/>
      <c r="G57" s="11"/>
      <c r="H57" s="78"/>
    </row>
    <row r="58" spans="1:8" s="5" customFormat="1" ht="19.5" customHeight="1" x14ac:dyDescent="0.3">
      <c r="A58" s="49" t="s">
        <v>221</v>
      </c>
      <c r="B58" s="51">
        <v>40501</v>
      </c>
      <c r="C58" s="102" t="s">
        <v>169</v>
      </c>
      <c r="D58" s="19">
        <v>0</v>
      </c>
      <c r="E58" s="77"/>
      <c r="F58" s="71" t="s">
        <v>162</v>
      </c>
      <c r="G58" s="71" t="s">
        <v>162</v>
      </c>
      <c r="H58" s="71" t="s">
        <v>162</v>
      </c>
    </row>
    <row r="59" spans="1:8" s="5" customFormat="1" ht="19.5" customHeight="1" x14ac:dyDescent="0.3">
      <c r="A59" s="49" t="s">
        <v>222</v>
      </c>
      <c r="B59" s="51">
        <v>40502</v>
      </c>
      <c r="C59" s="102" t="s">
        <v>169</v>
      </c>
      <c r="D59" s="19">
        <v>0</v>
      </c>
      <c r="E59" s="77"/>
      <c r="F59" s="71" t="s">
        <v>162</v>
      </c>
      <c r="G59" s="71" t="s">
        <v>162</v>
      </c>
      <c r="H59" s="71" t="s">
        <v>162</v>
      </c>
    </row>
    <row r="60" spans="1:8" s="5" customFormat="1" ht="19.5" customHeight="1" x14ac:dyDescent="0.3">
      <c r="A60" s="49" t="s">
        <v>385</v>
      </c>
      <c r="B60" s="51">
        <v>40503</v>
      </c>
      <c r="C60" s="102" t="s">
        <v>169</v>
      </c>
      <c r="D60" s="19">
        <v>0</v>
      </c>
      <c r="E60" s="77"/>
      <c r="F60" s="71" t="s">
        <v>162</v>
      </c>
      <c r="G60" s="71" t="s">
        <v>162</v>
      </c>
      <c r="H60" s="71" t="s">
        <v>162</v>
      </c>
    </row>
    <row r="61" spans="1:8" s="5" customFormat="1" ht="19.5" customHeight="1" x14ac:dyDescent="0.3">
      <c r="A61" s="49" t="s">
        <v>386</v>
      </c>
      <c r="B61" s="51">
        <v>40504</v>
      </c>
      <c r="C61" s="102" t="s">
        <v>169</v>
      </c>
      <c r="D61" s="19">
        <v>0</v>
      </c>
      <c r="E61" s="77"/>
      <c r="F61" s="71" t="s">
        <v>162</v>
      </c>
      <c r="G61" s="71" t="s">
        <v>162</v>
      </c>
      <c r="H61" s="71" t="s">
        <v>162</v>
      </c>
    </row>
    <row r="62" spans="1:8" s="1" customFormat="1" ht="19.5" customHeight="1" x14ac:dyDescent="0.3">
      <c r="A62" s="49" t="s">
        <v>138</v>
      </c>
      <c r="B62" s="101">
        <v>40505</v>
      </c>
      <c r="C62" s="102" t="s">
        <v>169</v>
      </c>
      <c r="D62" s="19">
        <v>290</v>
      </c>
      <c r="E62" s="77"/>
      <c r="F62" s="85" t="s">
        <v>165</v>
      </c>
      <c r="G62" s="85" t="s">
        <v>165</v>
      </c>
      <c r="H62" s="85" t="s">
        <v>165</v>
      </c>
    </row>
    <row r="63" spans="1:8" ht="19.3" customHeight="1" x14ac:dyDescent="0.3">
      <c r="A63" s="8" t="s">
        <v>141</v>
      </c>
      <c r="B63" s="9"/>
      <c r="C63" s="10"/>
      <c r="D63" s="11"/>
      <c r="E63" s="78"/>
      <c r="F63" s="10"/>
      <c r="G63" s="11"/>
      <c r="H63" s="78"/>
    </row>
    <row r="64" spans="1:8" s="1" customFormat="1" ht="19.5" customHeight="1" x14ac:dyDescent="0.3">
      <c r="A64" s="49" t="s">
        <v>142</v>
      </c>
      <c r="B64" s="101">
        <v>40601</v>
      </c>
      <c r="C64" s="102" t="s">
        <v>169</v>
      </c>
      <c r="D64" s="19">
        <v>590</v>
      </c>
      <c r="E64" s="77"/>
      <c r="F64" s="71" t="s">
        <v>162</v>
      </c>
      <c r="G64" s="71" t="s">
        <v>162</v>
      </c>
      <c r="H64" s="71" t="s">
        <v>162</v>
      </c>
    </row>
    <row r="65" spans="1:8" s="1" customFormat="1" ht="19.5" customHeight="1" x14ac:dyDescent="0.3">
      <c r="A65" s="111" t="s">
        <v>182</v>
      </c>
      <c r="B65" s="101">
        <v>40602</v>
      </c>
      <c r="C65" s="102" t="s">
        <v>169</v>
      </c>
      <c r="D65" s="19">
        <v>0</v>
      </c>
      <c r="E65" s="77"/>
      <c r="F65" s="74" t="s">
        <v>163</v>
      </c>
      <c r="G65" s="85" t="s">
        <v>165</v>
      </c>
      <c r="H65" s="85" t="s">
        <v>165</v>
      </c>
    </row>
    <row r="66" spans="1:8" s="1" customFormat="1" ht="19.5" customHeight="1" x14ac:dyDescent="0.3">
      <c r="A66" s="111" t="s">
        <v>183</v>
      </c>
      <c r="B66" s="101">
        <v>40603</v>
      </c>
      <c r="C66" s="102" t="s">
        <v>169</v>
      </c>
      <c r="D66" s="19">
        <v>0</v>
      </c>
      <c r="E66" s="77"/>
      <c r="F66" s="85" t="s">
        <v>165</v>
      </c>
      <c r="G66" s="74" t="s">
        <v>163</v>
      </c>
      <c r="H66" s="74" t="s">
        <v>163</v>
      </c>
    </row>
    <row r="67" spans="1:8" ht="34.5" customHeight="1" x14ac:dyDescent="0.3">
      <c r="A67" s="8" t="s">
        <v>144</v>
      </c>
      <c r="B67" s="9"/>
      <c r="C67" s="9"/>
      <c r="D67" s="11"/>
      <c r="E67" s="78"/>
      <c r="F67" s="10"/>
      <c r="G67" s="11"/>
      <c r="H67" s="78"/>
    </row>
    <row r="68" spans="1:8" s="1" customFormat="1" ht="19.5" customHeight="1" x14ac:dyDescent="0.3">
      <c r="A68" s="49" t="s">
        <v>171</v>
      </c>
      <c r="B68" s="51">
        <v>40701</v>
      </c>
      <c r="C68" s="102" t="s">
        <v>169</v>
      </c>
      <c r="D68" s="53">
        <v>1520</v>
      </c>
      <c r="E68" s="77"/>
      <c r="F68" s="71" t="s">
        <v>162</v>
      </c>
      <c r="G68" s="85" t="s">
        <v>165</v>
      </c>
      <c r="H68" s="85" t="s">
        <v>165</v>
      </c>
    </row>
    <row r="69" spans="1:8" s="1" customFormat="1" ht="19.5" customHeight="1" x14ac:dyDescent="0.3">
      <c r="A69" s="49" t="s">
        <v>184</v>
      </c>
      <c r="B69" s="51">
        <v>40702</v>
      </c>
      <c r="C69" s="102" t="s">
        <v>169</v>
      </c>
      <c r="D69" s="53">
        <v>1520</v>
      </c>
      <c r="E69" s="77"/>
      <c r="F69" s="85" t="s">
        <v>165</v>
      </c>
      <c r="G69" s="71" t="s">
        <v>162</v>
      </c>
      <c r="H69" s="71" t="s">
        <v>162</v>
      </c>
    </row>
    <row r="70" spans="1:8" s="1" customFormat="1" ht="19.5" customHeight="1" x14ac:dyDescent="0.3">
      <c r="A70" s="49" t="s">
        <v>145</v>
      </c>
      <c r="B70" s="51">
        <v>40703</v>
      </c>
      <c r="C70" s="102" t="s">
        <v>169</v>
      </c>
      <c r="D70" s="54" t="s">
        <v>146</v>
      </c>
      <c r="E70" s="77"/>
      <c r="F70" s="71" t="s">
        <v>162</v>
      </c>
      <c r="G70" s="71" t="s">
        <v>162</v>
      </c>
      <c r="H70" s="71" t="s">
        <v>162</v>
      </c>
    </row>
    <row r="71" spans="1:8" s="1" customFormat="1" ht="19.5" customHeight="1" x14ac:dyDescent="0.3">
      <c r="A71" s="49" t="s">
        <v>147</v>
      </c>
      <c r="B71" s="51">
        <v>40704</v>
      </c>
      <c r="C71" s="102" t="s">
        <v>169</v>
      </c>
      <c r="D71" s="53">
        <v>0</v>
      </c>
      <c r="E71" s="77"/>
      <c r="F71" s="71" t="s">
        <v>162</v>
      </c>
      <c r="G71" s="71" t="s">
        <v>162</v>
      </c>
      <c r="H71" s="71" t="s">
        <v>162</v>
      </c>
    </row>
    <row r="72" spans="1:8" s="1" customFormat="1" ht="19.5" customHeight="1" x14ac:dyDescent="0.3">
      <c r="A72" s="49" t="s">
        <v>148</v>
      </c>
      <c r="B72" s="51">
        <v>40705</v>
      </c>
      <c r="C72" s="102" t="s">
        <v>169</v>
      </c>
      <c r="D72" s="54" t="s">
        <v>146</v>
      </c>
      <c r="E72" s="77"/>
      <c r="F72" s="71" t="s">
        <v>162</v>
      </c>
      <c r="G72" s="71" t="s">
        <v>162</v>
      </c>
      <c r="H72" s="71" t="s">
        <v>162</v>
      </c>
    </row>
    <row r="73" spans="1:8" s="1" customFormat="1" ht="19.5" customHeight="1" x14ac:dyDescent="0.3">
      <c r="A73" s="49" t="s">
        <v>149</v>
      </c>
      <c r="B73" s="51">
        <v>40706</v>
      </c>
      <c r="C73" s="102" t="s">
        <v>169</v>
      </c>
      <c r="D73" s="53">
        <v>0</v>
      </c>
      <c r="E73" s="77"/>
      <c r="F73" s="71" t="s">
        <v>162</v>
      </c>
      <c r="G73" s="71" t="s">
        <v>162</v>
      </c>
      <c r="H73" s="71" t="s">
        <v>162</v>
      </c>
    </row>
    <row r="74" spans="1:8" s="1" customFormat="1" ht="19.5" customHeight="1" x14ac:dyDescent="0.3">
      <c r="A74" s="49" t="s">
        <v>150</v>
      </c>
      <c r="B74" s="51">
        <v>40707</v>
      </c>
      <c r="C74" s="102" t="s">
        <v>169</v>
      </c>
      <c r="D74" s="54" t="s">
        <v>146</v>
      </c>
      <c r="E74" s="77"/>
      <c r="F74" s="71" t="s">
        <v>162</v>
      </c>
      <c r="G74" s="71" t="s">
        <v>162</v>
      </c>
      <c r="H74" s="71" t="s">
        <v>162</v>
      </c>
    </row>
    <row r="75" spans="1:8" s="1" customFormat="1" ht="19.5" customHeight="1" x14ac:dyDescent="0.3">
      <c r="A75" s="49" t="s">
        <v>151</v>
      </c>
      <c r="B75" s="51">
        <v>40708</v>
      </c>
      <c r="C75" s="102" t="s">
        <v>169</v>
      </c>
      <c r="D75" s="53">
        <v>0</v>
      </c>
      <c r="E75" s="77"/>
      <c r="F75" s="71" t="s">
        <v>162</v>
      </c>
      <c r="G75" s="71" t="s">
        <v>162</v>
      </c>
      <c r="H75" s="71" t="s">
        <v>162</v>
      </c>
    </row>
    <row r="76" spans="1:8" s="1" customFormat="1" ht="19.5" customHeight="1" x14ac:dyDescent="0.3">
      <c r="A76" s="49" t="s">
        <v>152</v>
      </c>
      <c r="B76" s="51">
        <v>40709</v>
      </c>
      <c r="C76" s="102" t="s">
        <v>169</v>
      </c>
      <c r="D76" s="54" t="s">
        <v>146</v>
      </c>
      <c r="E76" s="77"/>
      <c r="F76" s="71" t="s">
        <v>162</v>
      </c>
      <c r="G76" s="71" t="s">
        <v>162</v>
      </c>
      <c r="H76" s="71" t="s">
        <v>162</v>
      </c>
    </row>
    <row r="77" spans="1:8" s="1" customFormat="1" ht="19.5" customHeight="1" x14ac:dyDescent="0.3">
      <c r="A77" s="49" t="s">
        <v>153</v>
      </c>
      <c r="B77" s="51">
        <v>40710</v>
      </c>
      <c r="C77" s="102" t="s">
        <v>169</v>
      </c>
      <c r="D77" s="53">
        <v>0</v>
      </c>
      <c r="E77" s="77"/>
      <c r="F77" s="71" t="s">
        <v>162</v>
      </c>
      <c r="G77" s="71" t="s">
        <v>162</v>
      </c>
      <c r="H77" s="71" t="s">
        <v>162</v>
      </c>
    </row>
    <row r="78" spans="1:8" s="1" customFormat="1" ht="19.5" customHeight="1" x14ac:dyDescent="0.3">
      <c r="A78" s="49" t="s">
        <v>172</v>
      </c>
      <c r="B78" s="51">
        <v>40711</v>
      </c>
      <c r="C78" s="102" t="s">
        <v>169</v>
      </c>
      <c r="D78" s="54" t="s">
        <v>146</v>
      </c>
      <c r="E78" s="77"/>
      <c r="F78" s="71" t="s">
        <v>162</v>
      </c>
      <c r="G78" s="71" t="s">
        <v>162</v>
      </c>
      <c r="H78" s="71" t="s">
        <v>162</v>
      </c>
    </row>
    <row r="79" spans="1:8" s="1" customFormat="1" ht="19.5" customHeight="1" x14ac:dyDescent="0.3">
      <c r="A79" s="49" t="s">
        <v>155</v>
      </c>
      <c r="B79" s="51">
        <v>40712</v>
      </c>
      <c r="C79" s="102" t="s">
        <v>169</v>
      </c>
      <c r="D79" s="53">
        <v>0</v>
      </c>
      <c r="E79" s="77"/>
      <c r="F79" s="71" t="s">
        <v>162</v>
      </c>
      <c r="G79" s="71" t="s">
        <v>162</v>
      </c>
      <c r="H79" s="71" t="s">
        <v>162</v>
      </c>
    </row>
    <row r="80" spans="1:8" s="1" customFormat="1" ht="26.05" customHeight="1" x14ac:dyDescent="0.3">
      <c r="A80" s="49" t="s">
        <v>173</v>
      </c>
      <c r="B80" s="51">
        <v>40713</v>
      </c>
      <c r="C80" s="102" t="s">
        <v>169</v>
      </c>
      <c r="D80" s="53">
        <v>390</v>
      </c>
      <c r="E80" s="77"/>
      <c r="F80" s="71" t="s">
        <v>162</v>
      </c>
      <c r="G80" s="71" t="s">
        <v>162</v>
      </c>
      <c r="H80" s="71" t="s">
        <v>162</v>
      </c>
    </row>
    <row r="81" spans="1:6" s="1" customFormat="1" ht="35.15" x14ac:dyDescent="0.3">
      <c r="A81" s="209"/>
      <c r="B81" s="210"/>
      <c r="C81" s="58" t="s">
        <v>157</v>
      </c>
      <c r="D81" s="16" t="s">
        <v>174</v>
      </c>
      <c r="E81" s="79"/>
      <c r="F81" s="87"/>
    </row>
    <row r="82" spans="1:6" s="1" customFormat="1" ht="29.25" customHeight="1" x14ac:dyDescent="0.3">
      <c r="A82" s="207" t="s">
        <v>175</v>
      </c>
      <c r="B82" s="208"/>
      <c r="C82" s="90">
        <f>SUMIF($E4:$E80,"x",C4:C80)</f>
        <v>0</v>
      </c>
      <c r="D82" s="91">
        <f>SUMIF($E4:$E80,"x",D4:D80)</f>
        <v>0</v>
      </c>
      <c r="E82" s="80"/>
      <c r="F82" s="88"/>
    </row>
    <row r="83" spans="1:6" ht="99" customHeight="1" x14ac:dyDescent="0.3">
      <c r="A83" s="206" t="s">
        <v>200</v>
      </c>
      <c r="B83" s="206"/>
      <c r="C83" s="206"/>
      <c r="D83" s="206"/>
      <c r="E83" s="206"/>
      <c r="F83" s="87"/>
    </row>
    <row r="84" spans="1:6" ht="15" x14ac:dyDescent="0.3">
      <c r="F84" s="89"/>
    </row>
  </sheetData>
  <sheetProtection algorithmName="SHA-512" hashValue="LWkxKMsRTyBkTe1jEW+jyq30sGASInQM5THN8BFE84FIlYtxd8xXiCO6L3rb6i4yYfWaUCwRgDAjjDnL19tCZQ==" saltValue="NKii3JedxONriVeqyaoVnQ==" spinCount="100000" sheet="1" objects="1" scenarios="1"/>
  <mergeCells count="9">
    <mergeCell ref="B1:H1"/>
    <mergeCell ref="F2:H2"/>
    <mergeCell ref="A2:A3"/>
    <mergeCell ref="A83:E83"/>
    <mergeCell ref="A82:B82"/>
    <mergeCell ref="A81:B81"/>
    <mergeCell ref="B2:B3"/>
    <mergeCell ref="C2:C3"/>
    <mergeCell ref="D2:D3"/>
  </mergeCells>
  <phoneticPr fontId="7" type="noConversion"/>
  <printOptions horizontalCentered="1"/>
  <pageMargins left="0.55118110236220474" right="0.39370078740157483" top="0.59055118110236227" bottom="0.82677165354330717" header="0.51181102362204722" footer="0.43307086614173229"/>
  <pageSetup paperSize="9" scale="53" fitToHeight="2" orientation="portrait" horizontalDpi="300" verticalDpi="300" r:id="rId1"/>
  <headerFooter alignWithMargins="0">
    <oddFooter>&amp;L&amp;8Errors and omissions expected
Subject to change without prior notice&amp;C&amp;8Flight Design F2 650kg Class 
Model Year 2022&amp;R&amp;8&amp;D
Page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
  <sheetViews>
    <sheetView workbookViewId="0">
      <selection activeCell="E26" sqref="E26"/>
    </sheetView>
  </sheetViews>
  <sheetFormatPr defaultColWidth="8.84375" defaultRowHeight="12.45" x14ac:dyDescent="0.3"/>
  <cols>
    <col min="2" max="2" width="12.07421875" customWidth="1"/>
    <col min="3" max="3" width="31.23046875" customWidth="1"/>
    <col min="4" max="4" width="17.69140625" customWidth="1"/>
  </cols>
  <sheetData>
    <row r="1" spans="1:4" ht="15.45" x14ac:dyDescent="0.4">
      <c r="A1" s="215" t="s">
        <v>176</v>
      </c>
      <c r="B1" s="215"/>
      <c r="C1" s="215"/>
      <c r="D1" s="215"/>
    </row>
    <row r="2" spans="1:4" ht="24.9" x14ac:dyDescent="0.3">
      <c r="A2" s="59" t="s">
        <v>177</v>
      </c>
      <c r="B2" s="59" t="s">
        <v>178</v>
      </c>
      <c r="C2" s="60" t="s">
        <v>179</v>
      </c>
      <c r="D2" s="61" t="s">
        <v>180</v>
      </c>
    </row>
    <row r="3" spans="1:4" x14ac:dyDescent="0.3">
      <c r="A3" s="62" t="s">
        <v>202</v>
      </c>
      <c r="B3" s="62" t="s">
        <v>436</v>
      </c>
      <c r="C3" s="63" t="s">
        <v>220</v>
      </c>
      <c r="D3" s="64">
        <v>45034</v>
      </c>
    </row>
    <row r="4" spans="1:4" x14ac:dyDescent="0.3">
      <c r="A4" s="62"/>
      <c r="B4" s="62"/>
      <c r="C4" s="65"/>
      <c r="D4" s="64"/>
    </row>
    <row r="5" spans="1:4" x14ac:dyDescent="0.3">
      <c r="A5" s="66"/>
      <c r="B5" s="66"/>
      <c r="C5" s="68"/>
      <c r="D5" s="64"/>
    </row>
    <row r="6" spans="1:4" x14ac:dyDescent="0.3">
      <c r="A6" s="66"/>
      <c r="B6" s="66"/>
      <c r="C6" s="67"/>
      <c r="D6" s="67"/>
    </row>
  </sheetData>
  <sheetProtection algorithmName="SHA-512" hashValue="0+8rfolP4d28NmCf+4HkyevNGQYFj/mFP/QpBVdDRYdRZWVhY4pfEfku0PaJpAzue2ZRy9vMZGV39efVbA1dLg==" saltValue="AOqDtJMa4au6gI+l1+wBTQ==" spinCount="100000" sheet="1" objects="1" scenarios="1"/>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3CDF5-3237-416C-8BD4-7BA183AD91EA}">
  <sheetPr>
    <pageSetUpPr fitToPage="1"/>
  </sheetPr>
  <dimension ref="A1:H163"/>
  <sheetViews>
    <sheetView topLeftCell="A7" workbookViewId="0">
      <selection activeCell="A17" sqref="A17"/>
    </sheetView>
  </sheetViews>
  <sheetFormatPr defaultColWidth="11.4609375" defaultRowHeight="12.45" x14ac:dyDescent="0.3"/>
  <cols>
    <col min="1" max="1" width="80.53515625" style="146" customWidth="1"/>
    <col min="2" max="2" width="26.4609375" style="146" customWidth="1"/>
    <col min="3" max="3" width="14.4609375" style="146" customWidth="1"/>
    <col min="4" max="4" width="14.4609375" style="116" customWidth="1"/>
    <col min="5" max="5" width="16.53515625" style="116" customWidth="1"/>
    <col min="6" max="6" width="13.84375" style="116" customWidth="1"/>
    <col min="7" max="16384" width="11.4609375" style="116"/>
  </cols>
  <sheetData>
    <row r="1" spans="1:6" ht="47.25" customHeight="1" x14ac:dyDescent="0.3">
      <c r="A1" s="253" t="s">
        <v>377</v>
      </c>
      <c r="B1" s="254"/>
      <c r="C1" s="254"/>
      <c r="D1" s="254"/>
      <c r="E1" s="254"/>
      <c r="F1" s="255"/>
    </row>
    <row r="2" spans="1:6" s="12" customFormat="1" ht="25.3" x14ac:dyDescent="0.3">
      <c r="A2" s="256" t="s">
        <v>383</v>
      </c>
      <c r="B2" s="257"/>
      <c r="C2" s="257"/>
      <c r="D2" s="257"/>
      <c r="E2" s="257"/>
      <c r="F2" s="258"/>
    </row>
    <row r="3" spans="1:6" ht="263.25" customHeight="1" x14ac:dyDescent="0.35">
      <c r="A3" s="117" t="s">
        <v>229</v>
      </c>
      <c r="B3" s="259" t="s">
        <v>16</v>
      </c>
      <c r="C3" s="259"/>
      <c r="D3" s="259"/>
      <c r="E3" s="259"/>
      <c r="F3" s="260"/>
    </row>
    <row r="4" spans="1:6" ht="14.15" x14ac:dyDescent="0.3">
      <c r="A4" s="118" t="s">
        <v>230</v>
      </c>
      <c r="B4" s="251" t="s">
        <v>17</v>
      </c>
      <c r="C4" s="251"/>
      <c r="D4" s="251"/>
      <c r="E4" s="251"/>
      <c r="F4" s="251"/>
    </row>
    <row r="5" spans="1:6" ht="14.15" x14ac:dyDescent="0.3">
      <c r="A5" s="118" t="s">
        <v>231</v>
      </c>
      <c r="B5" s="251" t="s">
        <v>232</v>
      </c>
      <c r="C5" s="251"/>
      <c r="D5" s="251"/>
      <c r="E5" s="251"/>
      <c r="F5" s="251"/>
    </row>
    <row r="6" spans="1:6" ht="30" customHeight="1" x14ac:dyDescent="0.3">
      <c r="A6" s="118" t="s">
        <v>6</v>
      </c>
      <c r="B6" s="251" t="s">
        <v>233</v>
      </c>
      <c r="C6" s="251" t="s">
        <v>234</v>
      </c>
      <c r="D6" s="251"/>
      <c r="E6" s="251"/>
      <c r="F6" s="251"/>
    </row>
    <row r="7" spans="1:6" ht="14.15" x14ac:dyDescent="0.3">
      <c r="A7" s="118" t="s">
        <v>235</v>
      </c>
      <c r="B7" s="251" t="s">
        <v>18</v>
      </c>
      <c r="C7" s="251"/>
      <c r="D7" s="251"/>
      <c r="E7" s="251"/>
      <c r="F7" s="251"/>
    </row>
    <row r="8" spans="1:6" ht="33.75" customHeight="1" x14ac:dyDescent="0.3">
      <c r="A8" s="118" t="s">
        <v>8</v>
      </c>
      <c r="B8" s="251" t="s">
        <v>19</v>
      </c>
      <c r="C8" s="251"/>
      <c r="D8" s="251"/>
      <c r="E8" s="251"/>
      <c r="F8" s="251"/>
    </row>
    <row r="9" spans="1:6" ht="14.15" x14ac:dyDescent="0.3">
      <c r="A9" s="118" t="s">
        <v>236</v>
      </c>
      <c r="B9" s="251" t="s">
        <v>20</v>
      </c>
      <c r="C9" s="251"/>
      <c r="D9" s="251"/>
      <c r="E9" s="251"/>
      <c r="F9" s="251"/>
    </row>
    <row r="10" spans="1:6" ht="28.3" x14ac:dyDescent="0.3">
      <c r="A10" s="118" t="s">
        <v>237</v>
      </c>
      <c r="B10" s="251" t="s">
        <v>238</v>
      </c>
      <c r="C10" s="251"/>
      <c r="D10" s="251"/>
      <c r="E10" s="251"/>
      <c r="F10" s="251"/>
    </row>
    <row r="11" spans="1:6" ht="14.15" x14ac:dyDescent="0.3">
      <c r="A11" s="118" t="s">
        <v>10</v>
      </c>
      <c r="B11" s="251" t="s">
        <v>22</v>
      </c>
      <c r="C11" s="251"/>
      <c r="D11" s="251"/>
      <c r="E11" s="251"/>
      <c r="F11" s="251"/>
    </row>
    <row r="12" spans="1:6" ht="14.15" x14ac:dyDescent="0.3">
      <c r="A12" s="118" t="s">
        <v>239</v>
      </c>
      <c r="B12" s="251" t="s">
        <v>24</v>
      </c>
      <c r="C12" s="251"/>
      <c r="D12" s="251"/>
      <c r="E12" s="251"/>
      <c r="F12" s="251"/>
    </row>
    <row r="13" spans="1:6" ht="14.15" x14ac:dyDescent="0.3">
      <c r="A13" s="118" t="s">
        <v>240</v>
      </c>
      <c r="B13" s="251" t="s">
        <v>241</v>
      </c>
      <c r="C13" s="251"/>
      <c r="D13" s="251"/>
      <c r="E13" s="251"/>
      <c r="F13" s="251"/>
    </row>
    <row r="14" spans="1:6" ht="28.3" x14ac:dyDescent="0.3">
      <c r="A14" s="118" t="s">
        <v>242</v>
      </c>
      <c r="B14" s="251" t="s">
        <v>25</v>
      </c>
      <c r="C14" s="251"/>
      <c r="D14" s="251"/>
      <c r="E14" s="251"/>
      <c r="F14" s="251"/>
    </row>
    <row r="15" spans="1:6" ht="14.15" x14ac:dyDescent="0.3">
      <c r="A15" s="118" t="s">
        <v>243</v>
      </c>
      <c r="B15" s="251" t="s">
        <v>26</v>
      </c>
      <c r="C15" s="251"/>
      <c r="D15" s="251"/>
      <c r="E15" s="251"/>
      <c r="F15" s="251"/>
    </row>
    <row r="16" spans="1:6" ht="28.3" x14ac:dyDescent="0.3">
      <c r="A16" s="118" t="s">
        <v>378</v>
      </c>
      <c r="B16" s="251" t="s">
        <v>27</v>
      </c>
      <c r="C16" s="251"/>
      <c r="D16" s="251"/>
      <c r="E16" s="251"/>
      <c r="F16" s="251"/>
    </row>
    <row r="17" spans="1:6" ht="14.15" x14ac:dyDescent="0.3">
      <c r="A17" s="118" t="s">
        <v>13</v>
      </c>
      <c r="B17" s="252" t="s">
        <v>44</v>
      </c>
      <c r="C17" s="252"/>
      <c r="D17" s="252"/>
      <c r="E17" s="252"/>
      <c r="F17" s="252"/>
    </row>
    <row r="18" spans="1:6" ht="42" customHeight="1" x14ac:dyDescent="0.3">
      <c r="A18" s="119" t="s">
        <v>244</v>
      </c>
      <c r="B18" s="251" t="s">
        <v>245</v>
      </c>
      <c r="C18" s="251"/>
      <c r="D18" s="251"/>
      <c r="E18" s="251"/>
      <c r="F18" s="251"/>
    </row>
    <row r="19" spans="1:6" ht="14.15" x14ac:dyDescent="0.3">
      <c r="A19" s="120" t="s">
        <v>246</v>
      </c>
      <c r="B19" s="251" t="s">
        <v>46</v>
      </c>
      <c r="C19" s="251"/>
      <c r="D19" s="251"/>
      <c r="E19" s="251"/>
      <c r="F19" s="251"/>
    </row>
    <row r="20" spans="1:6" s="23" customFormat="1" ht="14.15" x14ac:dyDescent="0.3">
      <c r="A20" s="120" t="s">
        <v>15</v>
      </c>
      <c r="B20" s="251" t="s">
        <v>247</v>
      </c>
      <c r="C20" s="251"/>
      <c r="D20" s="251"/>
      <c r="E20" s="251"/>
      <c r="F20" s="251"/>
    </row>
    <row r="21" spans="1:6" s="23" customFormat="1" ht="28.5" customHeight="1" x14ac:dyDescent="0.3">
      <c r="A21" s="119" t="s">
        <v>78</v>
      </c>
      <c r="B21" s="251" t="s">
        <v>213</v>
      </c>
      <c r="C21" s="251"/>
      <c r="D21" s="251"/>
      <c r="E21" s="251"/>
      <c r="F21" s="251"/>
    </row>
    <row r="22" spans="1:6" s="23" customFormat="1" ht="14.15" x14ac:dyDescent="0.3">
      <c r="A22" s="121" t="s">
        <v>28</v>
      </c>
      <c r="B22" s="251" t="s">
        <v>248</v>
      </c>
      <c r="C22" s="251"/>
      <c r="D22" s="251"/>
      <c r="E22" s="251"/>
      <c r="F22" s="251"/>
    </row>
    <row r="23" spans="1:6" s="122" customFormat="1" ht="28.3" x14ac:dyDescent="0.3">
      <c r="A23" s="118" t="s">
        <v>29</v>
      </c>
      <c r="B23" s="251" t="s">
        <v>249</v>
      </c>
      <c r="C23" s="251"/>
      <c r="D23" s="251"/>
      <c r="E23" s="251"/>
      <c r="F23" s="251"/>
    </row>
    <row r="24" spans="1:6" s="12" customFormat="1" ht="28.3" x14ac:dyDescent="0.3">
      <c r="A24" s="118" t="s">
        <v>382</v>
      </c>
      <c r="B24" s="251" t="s">
        <v>49</v>
      </c>
      <c r="C24" s="251"/>
      <c r="D24" s="251"/>
      <c r="E24" s="251"/>
      <c r="F24" s="251"/>
    </row>
    <row r="25" spans="1:6" s="12" customFormat="1" ht="28.3" x14ac:dyDescent="0.3">
      <c r="A25" s="118" t="s">
        <v>250</v>
      </c>
      <c r="B25" s="251" t="s">
        <v>50</v>
      </c>
      <c r="C25" s="251"/>
      <c r="D25" s="251"/>
      <c r="E25" s="251"/>
      <c r="F25" s="251"/>
    </row>
    <row r="26" spans="1:6" s="12" customFormat="1" ht="14.15" x14ac:dyDescent="0.3">
      <c r="A26" s="118" t="s">
        <v>31</v>
      </c>
      <c r="B26" s="251" t="s">
        <v>51</v>
      </c>
      <c r="C26" s="251"/>
      <c r="D26" s="251"/>
      <c r="E26" s="251"/>
      <c r="F26" s="251"/>
    </row>
    <row r="27" spans="1:6" s="12" customFormat="1" ht="42.45" x14ac:dyDescent="0.3">
      <c r="A27" s="118" t="s">
        <v>251</v>
      </c>
      <c r="B27" s="251" t="s">
        <v>52</v>
      </c>
      <c r="C27" s="251"/>
      <c r="D27" s="251"/>
      <c r="E27" s="251"/>
      <c r="F27" s="251"/>
    </row>
    <row r="28" spans="1:6" s="12" customFormat="1" ht="14.15" x14ac:dyDescent="0.3">
      <c r="A28" s="157" t="s">
        <v>252</v>
      </c>
      <c r="B28" s="119"/>
      <c r="C28" s="119"/>
      <c r="D28" s="119"/>
      <c r="E28" s="119"/>
      <c r="F28" s="119"/>
    </row>
    <row r="29" spans="1:6" s="12" customFormat="1" ht="14.25" customHeight="1" x14ac:dyDescent="0.3">
      <c r="A29" s="118" t="s">
        <v>32</v>
      </c>
      <c r="B29" s="251" t="s">
        <v>53</v>
      </c>
      <c r="C29" s="251"/>
      <c r="D29" s="251"/>
      <c r="E29" s="251"/>
      <c r="F29" s="251"/>
    </row>
    <row r="30" spans="1:6" s="12" customFormat="1" ht="14.25" customHeight="1" x14ac:dyDescent="0.3">
      <c r="A30" s="118" t="s">
        <v>194</v>
      </c>
    </row>
    <row r="31" spans="1:6" s="12" customFormat="1" ht="14.25" customHeight="1" x14ac:dyDescent="0.3">
      <c r="A31" s="118" t="s">
        <v>253</v>
      </c>
      <c r="B31" s="251"/>
      <c r="C31" s="251"/>
      <c r="D31" s="251"/>
      <c r="E31" s="251"/>
      <c r="F31" s="251"/>
    </row>
    <row r="32" spans="1:6" s="12" customFormat="1" ht="28.5" customHeight="1" x14ac:dyDescent="0.3">
      <c r="A32" s="118" t="s">
        <v>254</v>
      </c>
      <c r="B32" s="251" t="s">
        <v>255</v>
      </c>
      <c r="C32" s="251"/>
      <c r="D32" s="251"/>
      <c r="E32" s="251"/>
      <c r="F32" s="251"/>
    </row>
    <row r="33" spans="1:6" s="12" customFormat="1" ht="14.25" customHeight="1" x14ac:dyDescent="0.3">
      <c r="A33" s="118" t="s">
        <v>256</v>
      </c>
      <c r="B33" s="251" t="s">
        <v>257</v>
      </c>
      <c r="C33" s="251"/>
      <c r="D33" s="251"/>
      <c r="E33" s="251"/>
      <c r="F33" s="251"/>
    </row>
    <row r="34" spans="1:6" s="12" customFormat="1" ht="14.25" customHeight="1" x14ac:dyDescent="0.3">
      <c r="A34" s="118" t="s">
        <v>97</v>
      </c>
      <c r="B34" s="251" t="s">
        <v>258</v>
      </c>
      <c r="C34" s="251"/>
      <c r="D34" s="251"/>
      <c r="E34" s="251"/>
      <c r="F34" s="251"/>
    </row>
    <row r="35" spans="1:6" s="12" customFormat="1" ht="14.25" customHeight="1" x14ac:dyDescent="0.3">
      <c r="A35" s="118" t="s">
        <v>35</v>
      </c>
      <c r="B35" s="251" t="s">
        <v>259</v>
      </c>
      <c r="C35" s="251"/>
      <c r="D35" s="251"/>
      <c r="E35" s="251"/>
      <c r="F35" s="251"/>
    </row>
    <row r="36" spans="1:6" s="12" customFormat="1" ht="14.25" customHeight="1" x14ac:dyDescent="0.3">
      <c r="A36" s="118" t="s">
        <v>40</v>
      </c>
      <c r="B36" s="251"/>
      <c r="C36" s="251"/>
      <c r="D36" s="251"/>
      <c r="E36" s="251"/>
      <c r="F36" s="251"/>
    </row>
    <row r="37" spans="1:6" s="12" customFormat="1" ht="14.25" customHeight="1" x14ac:dyDescent="0.3">
      <c r="A37" s="118" t="s">
        <v>41</v>
      </c>
      <c r="B37" s="251"/>
      <c r="C37" s="251"/>
      <c r="D37" s="251"/>
      <c r="E37" s="251"/>
      <c r="F37" s="251"/>
    </row>
    <row r="38" spans="1:6" s="12" customFormat="1" ht="14.15" x14ac:dyDescent="0.3">
      <c r="A38" s="118" t="s">
        <v>42</v>
      </c>
      <c r="B38" s="252" t="s">
        <v>60</v>
      </c>
      <c r="C38" s="252"/>
      <c r="D38" s="252"/>
      <c r="E38" s="252"/>
      <c r="F38" s="252"/>
    </row>
    <row r="39" spans="1:6" s="12" customFormat="1" ht="14.25" customHeight="1" x14ac:dyDescent="0.3">
      <c r="A39" s="118" t="s">
        <v>43</v>
      </c>
      <c r="B39" s="251" t="s">
        <v>61</v>
      </c>
      <c r="C39" s="251"/>
      <c r="D39" s="251"/>
      <c r="E39" s="251"/>
      <c r="F39" s="251"/>
    </row>
    <row r="40" spans="1:6" s="12" customFormat="1" ht="14.25" customHeight="1" x14ac:dyDescent="0.3">
      <c r="A40" s="118" t="s">
        <v>64</v>
      </c>
      <c r="B40" s="251"/>
      <c r="C40" s="251"/>
      <c r="D40" s="251"/>
      <c r="E40" s="251"/>
      <c r="F40" s="251"/>
    </row>
    <row r="41" spans="1:6" s="12" customFormat="1" ht="28.3" x14ac:dyDescent="0.3">
      <c r="A41" s="123" t="s">
        <v>260</v>
      </c>
      <c r="B41" s="252" t="s">
        <v>261</v>
      </c>
      <c r="C41" s="252"/>
      <c r="D41" s="252"/>
      <c r="E41" s="252"/>
      <c r="F41" s="252"/>
    </row>
    <row r="42" spans="1:6" ht="14.15" x14ac:dyDescent="0.3">
      <c r="A42" s="118" t="s">
        <v>37</v>
      </c>
      <c r="B42" s="251" t="s">
        <v>262</v>
      </c>
      <c r="C42" s="251"/>
      <c r="D42" s="251"/>
      <c r="E42" s="251"/>
      <c r="F42" s="251"/>
    </row>
    <row r="43" spans="1:6" s="122" customFormat="1" ht="14.15" x14ac:dyDescent="0.3">
      <c r="A43" s="119" t="s">
        <v>38</v>
      </c>
      <c r="B43" s="251" t="s">
        <v>263</v>
      </c>
      <c r="C43" s="251"/>
      <c r="D43" s="251"/>
      <c r="E43" s="251"/>
      <c r="F43" s="251"/>
    </row>
    <row r="44" spans="1:6" ht="14.15" x14ac:dyDescent="0.3">
      <c r="A44" s="118" t="s">
        <v>39</v>
      </c>
      <c r="B44" s="252" t="s">
        <v>62</v>
      </c>
      <c r="C44" s="252"/>
      <c r="D44" s="252"/>
      <c r="E44" s="252"/>
      <c r="F44" s="252"/>
    </row>
    <row r="45" spans="1:6" s="122" customFormat="1" ht="14.15" x14ac:dyDescent="0.3">
      <c r="A45" s="121" t="s">
        <v>55</v>
      </c>
      <c r="B45" s="251" t="s">
        <v>63</v>
      </c>
      <c r="C45" s="251"/>
      <c r="D45" s="251"/>
      <c r="E45" s="251"/>
      <c r="F45" s="251"/>
    </row>
    <row r="46" spans="1:6" s="122" customFormat="1" ht="14.15" x14ac:dyDescent="0.3">
      <c r="A46" s="118" t="s">
        <v>264</v>
      </c>
      <c r="B46" s="251"/>
      <c r="C46" s="251"/>
      <c r="D46" s="251"/>
      <c r="E46" s="251"/>
      <c r="F46" s="251"/>
    </row>
    <row r="47" spans="1:6" s="122" customFormat="1" ht="14.15" x14ac:dyDescent="0.3">
      <c r="A47" s="119" t="s">
        <v>56</v>
      </c>
      <c r="B47" s="251"/>
      <c r="C47" s="251"/>
      <c r="D47" s="251"/>
      <c r="E47" s="251"/>
      <c r="F47" s="251"/>
    </row>
    <row r="48" spans="1:6" ht="14.15" x14ac:dyDescent="0.3">
      <c r="A48" s="119" t="s">
        <v>265</v>
      </c>
      <c r="B48" s="251"/>
      <c r="C48" s="251"/>
      <c r="D48" s="251"/>
      <c r="E48" s="251"/>
      <c r="F48" s="251"/>
    </row>
    <row r="49" spans="1:8" s="122" customFormat="1" ht="28.3" x14ac:dyDescent="0.3">
      <c r="A49" s="119" t="s">
        <v>266</v>
      </c>
      <c r="B49" s="251"/>
      <c r="C49" s="251"/>
      <c r="D49" s="251"/>
      <c r="E49" s="251"/>
      <c r="F49" s="251"/>
    </row>
    <row r="50" spans="1:8" s="122" customFormat="1" ht="14.15" x14ac:dyDescent="0.3">
      <c r="A50" s="119" t="s">
        <v>59</v>
      </c>
      <c r="B50" s="251"/>
      <c r="C50" s="251"/>
      <c r="D50" s="251"/>
      <c r="E50" s="251"/>
      <c r="F50" s="251"/>
    </row>
    <row r="51" spans="1:8" s="125" customFormat="1" ht="28.3" x14ac:dyDescent="0.35">
      <c r="A51" s="243" t="s">
        <v>268</v>
      </c>
      <c r="B51" s="244"/>
      <c r="C51" s="247" t="s">
        <v>1</v>
      </c>
      <c r="D51" s="247" t="s">
        <v>157</v>
      </c>
      <c r="E51" s="248" t="s">
        <v>269</v>
      </c>
      <c r="F51" s="124" t="s">
        <v>270</v>
      </c>
    </row>
    <row r="52" spans="1:8" s="125" customFormat="1" ht="28.3" x14ac:dyDescent="0.35">
      <c r="A52" s="245"/>
      <c r="B52" s="246"/>
      <c r="C52" s="247"/>
      <c r="D52" s="247"/>
      <c r="E52" s="248"/>
      <c r="F52" s="126" t="s">
        <v>160</v>
      </c>
    </row>
    <row r="53" spans="1:8" s="125" customFormat="1" ht="43.5" customHeight="1" x14ac:dyDescent="0.35">
      <c r="A53" s="249" t="s">
        <v>271</v>
      </c>
      <c r="B53" s="250"/>
      <c r="C53" s="127">
        <v>40002</v>
      </c>
      <c r="D53" s="128">
        <v>414</v>
      </c>
      <c r="E53" s="129">
        <v>198650</v>
      </c>
      <c r="F53" s="130" t="s">
        <v>272</v>
      </c>
    </row>
    <row r="54" spans="1:8" s="134" customFormat="1" ht="17.399999999999999" customHeight="1" x14ac:dyDescent="0.35">
      <c r="A54" s="131" t="s">
        <v>164</v>
      </c>
      <c r="B54" s="132"/>
      <c r="C54" s="133"/>
      <c r="D54" s="133"/>
      <c r="E54" s="133"/>
      <c r="F54" s="133"/>
    </row>
    <row r="55" spans="1:8" s="134" customFormat="1" ht="30.75" customHeight="1" x14ac:dyDescent="0.35">
      <c r="A55" s="239" t="s">
        <v>273</v>
      </c>
      <c r="B55" s="240"/>
      <c r="C55" s="127">
        <v>40102</v>
      </c>
      <c r="D55" s="128">
        <v>0.7</v>
      </c>
      <c r="E55" s="129">
        <v>650</v>
      </c>
      <c r="F55" s="130"/>
    </row>
    <row r="56" spans="1:8" s="134" customFormat="1" ht="30.75" customHeight="1" x14ac:dyDescent="0.35">
      <c r="A56" s="239" t="s">
        <v>274</v>
      </c>
      <c r="B56" s="240"/>
      <c r="C56" s="127">
        <v>40103</v>
      </c>
      <c r="D56" s="128">
        <v>0.7</v>
      </c>
      <c r="E56" s="129">
        <v>650</v>
      </c>
      <c r="F56" s="130"/>
    </row>
    <row r="57" spans="1:8" s="134" customFormat="1" ht="45.75" customHeight="1" x14ac:dyDescent="0.4">
      <c r="A57" s="239" t="s">
        <v>275</v>
      </c>
      <c r="B57" s="240"/>
      <c r="C57" s="127">
        <v>40104</v>
      </c>
      <c r="D57" s="128">
        <v>0</v>
      </c>
      <c r="E57" s="129">
        <v>0</v>
      </c>
      <c r="F57" s="130"/>
      <c r="G57" s="135"/>
    </row>
    <row r="58" spans="1:8" s="134" customFormat="1" ht="47.25" customHeight="1" x14ac:dyDescent="0.35">
      <c r="A58" s="239" t="s">
        <v>276</v>
      </c>
      <c r="B58" s="240"/>
      <c r="C58" s="127">
        <v>40105</v>
      </c>
      <c r="D58" s="128">
        <v>0</v>
      </c>
      <c r="E58" s="129">
        <v>0</v>
      </c>
      <c r="F58" s="130"/>
    </row>
    <row r="59" spans="1:8" s="134" customFormat="1" ht="24" customHeight="1" x14ac:dyDescent="0.35">
      <c r="A59" s="239" t="s">
        <v>277</v>
      </c>
      <c r="B59" s="240"/>
      <c r="C59" s="127">
        <v>40110</v>
      </c>
      <c r="D59" s="128">
        <v>-1.2</v>
      </c>
      <c r="E59" s="129">
        <v>2682</v>
      </c>
      <c r="F59" s="130"/>
    </row>
    <row r="60" spans="1:8" s="134" customFormat="1" ht="17.399999999999999" customHeight="1" x14ac:dyDescent="0.4">
      <c r="A60" s="236" t="s">
        <v>278</v>
      </c>
      <c r="B60" s="237"/>
      <c r="C60" s="237"/>
      <c r="D60" s="237"/>
      <c r="E60" s="237"/>
      <c r="F60" s="237"/>
      <c r="H60" s="135"/>
    </row>
    <row r="61" spans="1:8" s="134" customFormat="1" ht="31.5" customHeight="1" x14ac:dyDescent="0.4">
      <c r="A61" s="239" t="s">
        <v>279</v>
      </c>
      <c r="B61" s="240"/>
      <c r="C61" s="127">
        <v>40201</v>
      </c>
      <c r="D61" s="128">
        <v>0</v>
      </c>
      <c r="E61" s="129">
        <v>1980</v>
      </c>
      <c r="F61" s="130"/>
      <c r="H61" s="135"/>
    </row>
    <row r="62" spans="1:8" s="134" customFormat="1" ht="17.399999999999999" customHeight="1" x14ac:dyDescent="0.4">
      <c r="A62" s="239" t="s">
        <v>280</v>
      </c>
      <c r="B62" s="240"/>
      <c r="C62" s="127">
        <v>40204</v>
      </c>
      <c r="D62" s="128">
        <v>0.4</v>
      </c>
      <c r="E62" s="129">
        <v>3680</v>
      </c>
      <c r="F62" s="130"/>
      <c r="H62" s="135"/>
    </row>
    <row r="63" spans="1:8" s="134" customFormat="1" ht="17.399999999999999" customHeight="1" x14ac:dyDescent="0.4">
      <c r="A63" s="239" t="s">
        <v>281</v>
      </c>
      <c r="B63" s="240"/>
      <c r="C63" s="127">
        <v>40206</v>
      </c>
      <c r="D63" s="128">
        <v>0.5</v>
      </c>
      <c r="E63" s="129">
        <v>2490</v>
      </c>
      <c r="F63" s="130"/>
      <c r="H63" s="135"/>
    </row>
    <row r="64" spans="1:8" s="134" customFormat="1" ht="33" customHeight="1" x14ac:dyDescent="0.4">
      <c r="A64" s="239" t="s">
        <v>372</v>
      </c>
      <c r="B64" s="240"/>
      <c r="C64" s="127" t="s">
        <v>282</v>
      </c>
      <c r="D64" s="128" t="s">
        <v>283</v>
      </c>
      <c r="E64" s="129" t="s">
        <v>284</v>
      </c>
      <c r="F64" s="130"/>
      <c r="H64" s="135"/>
    </row>
    <row r="65" spans="1:8" s="140" customFormat="1" ht="31.5" customHeight="1" x14ac:dyDescent="0.4">
      <c r="A65" s="241" t="s">
        <v>285</v>
      </c>
      <c r="B65" s="242"/>
      <c r="C65" s="136">
        <v>40207</v>
      </c>
      <c r="D65" s="137">
        <v>4.3</v>
      </c>
      <c r="E65" s="138">
        <v>23365</v>
      </c>
      <c r="F65" s="139"/>
      <c r="H65" s="141"/>
    </row>
    <row r="66" spans="1:8" s="140" customFormat="1" ht="30.75" customHeight="1" x14ac:dyDescent="0.4">
      <c r="A66" s="241" t="s">
        <v>286</v>
      </c>
      <c r="B66" s="242"/>
      <c r="C66" s="136">
        <v>40208</v>
      </c>
      <c r="D66" s="137">
        <v>3.2</v>
      </c>
      <c r="E66" s="138">
        <v>16220</v>
      </c>
      <c r="F66" s="139"/>
      <c r="H66" s="141"/>
    </row>
    <row r="67" spans="1:8" s="140" customFormat="1" ht="37.5" customHeight="1" x14ac:dyDescent="0.4">
      <c r="A67" s="241" t="s">
        <v>287</v>
      </c>
      <c r="B67" s="242"/>
      <c r="C67" s="136">
        <v>40209</v>
      </c>
      <c r="D67" s="137">
        <v>1.6</v>
      </c>
      <c r="E67" s="138">
        <v>5980</v>
      </c>
      <c r="F67" s="139"/>
      <c r="H67" s="141"/>
    </row>
    <row r="68" spans="1:8" s="140" customFormat="1" ht="37.5" customHeight="1" x14ac:dyDescent="0.4">
      <c r="A68" s="241" t="s">
        <v>288</v>
      </c>
      <c r="B68" s="242"/>
      <c r="C68" s="136">
        <v>40221</v>
      </c>
      <c r="D68" s="137">
        <v>1.3</v>
      </c>
      <c r="E68" s="138">
        <v>7680</v>
      </c>
      <c r="F68" s="139"/>
      <c r="H68" s="141"/>
    </row>
    <row r="69" spans="1:8" s="125" customFormat="1" ht="32.25" customHeight="1" x14ac:dyDescent="0.35">
      <c r="A69" s="239" t="s">
        <v>289</v>
      </c>
      <c r="B69" s="240"/>
      <c r="C69" s="127">
        <v>40212</v>
      </c>
      <c r="D69" s="128">
        <v>1</v>
      </c>
      <c r="E69" s="129">
        <v>2980</v>
      </c>
      <c r="F69" s="130"/>
    </row>
    <row r="70" spans="1:8" s="134" customFormat="1" ht="17.399999999999999" customHeight="1" x14ac:dyDescent="0.35">
      <c r="A70" s="236" t="s">
        <v>120</v>
      </c>
      <c r="B70" s="237"/>
      <c r="C70" s="237"/>
      <c r="D70" s="237"/>
      <c r="E70" s="237"/>
      <c r="F70" s="237"/>
    </row>
    <row r="71" spans="1:8" s="125" customFormat="1" ht="48" customHeight="1" x14ac:dyDescent="0.35">
      <c r="A71" s="234" t="s">
        <v>290</v>
      </c>
      <c r="B71" s="235"/>
      <c r="C71" s="127">
        <v>40301</v>
      </c>
      <c r="D71" s="128" t="s">
        <v>122</v>
      </c>
      <c r="E71" s="129">
        <v>590</v>
      </c>
      <c r="F71" s="130"/>
    </row>
    <row r="72" spans="1:8" s="125" customFormat="1" ht="48.75" customHeight="1" x14ac:dyDescent="0.35">
      <c r="A72" s="234" t="s">
        <v>291</v>
      </c>
      <c r="B72" s="235"/>
      <c r="C72" s="127">
        <v>40302</v>
      </c>
      <c r="D72" s="128" t="s">
        <v>122</v>
      </c>
      <c r="E72" s="129">
        <v>1690</v>
      </c>
      <c r="F72" s="130"/>
    </row>
    <row r="73" spans="1:8" s="125" customFormat="1" ht="54" customHeight="1" x14ac:dyDescent="0.35">
      <c r="A73" s="234" t="s">
        <v>292</v>
      </c>
      <c r="B73" s="235"/>
      <c r="C73" s="127">
        <v>40303</v>
      </c>
      <c r="D73" s="128" t="s">
        <v>122</v>
      </c>
      <c r="E73" s="129">
        <v>740</v>
      </c>
      <c r="F73" s="130"/>
    </row>
    <row r="74" spans="1:8" s="125" customFormat="1" ht="45.75" customHeight="1" x14ac:dyDescent="0.35">
      <c r="A74" s="234" t="s">
        <v>293</v>
      </c>
      <c r="B74" s="235"/>
      <c r="C74" s="127">
        <v>40304</v>
      </c>
      <c r="D74" s="128" t="s">
        <v>122</v>
      </c>
      <c r="E74" s="129">
        <v>1980</v>
      </c>
      <c r="F74" s="130"/>
    </row>
    <row r="75" spans="1:8" s="134" customFormat="1" ht="17.399999999999999" customHeight="1" x14ac:dyDescent="0.35">
      <c r="A75" s="236" t="s">
        <v>133</v>
      </c>
      <c r="B75" s="237"/>
      <c r="C75" s="237"/>
      <c r="D75" s="237"/>
      <c r="E75" s="237"/>
      <c r="F75" s="238"/>
    </row>
    <row r="76" spans="1:8" s="125" customFormat="1" ht="13.4" customHeight="1" x14ac:dyDescent="0.35">
      <c r="A76" s="239" t="s">
        <v>134</v>
      </c>
      <c r="B76" s="240"/>
      <c r="C76" s="127">
        <v>40401</v>
      </c>
      <c r="D76" s="128">
        <v>0</v>
      </c>
      <c r="E76" s="129">
        <v>0</v>
      </c>
      <c r="F76" s="130"/>
    </row>
    <row r="77" spans="1:8" s="125" customFormat="1" ht="13.4" customHeight="1" x14ac:dyDescent="0.35">
      <c r="A77" s="239" t="s">
        <v>135</v>
      </c>
      <c r="B77" s="240"/>
      <c r="C77" s="127">
        <v>40402</v>
      </c>
      <c r="D77" s="128">
        <v>0</v>
      </c>
      <c r="E77" s="129">
        <v>0</v>
      </c>
      <c r="F77" s="130"/>
    </row>
    <row r="78" spans="1:8" s="125" customFormat="1" ht="13.4" customHeight="1" x14ac:dyDescent="0.35">
      <c r="A78" s="239" t="s">
        <v>136</v>
      </c>
      <c r="B78" s="240"/>
      <c r="C78" s="127">
        <v>40403</v>
      </c>
      <c r="D78" s="128">
        <v>0</v>
      </c>
      <c r="E78" s="129">
        <v>0</v>
      </c>
      <c r="F78" s="130"/>
    </row>
    <row r="79" spans="1:8" s="134" customFormat="1" ht="17.399999999999999" customHeight="1" x14ac:dyDescent="0.35">
      <c r="A79" s="236" t="s">
        <v>137</v>
      </c>
      <c r="B79" s="237"/>
      <c r="C79" s="237"/>
      <c r="D79" s="237"/>
      <c r="E79" s="237"/>
      <c r="F79" s="237"/>
    </row>
    <row r="80" spans="1:8" s="142" customFormat="1" ht="90" customHeight="1" x14ac:dyDescent="0.35">
      <c r="A80" s="239" t="s">
        <v>294</v>
      </c>
      <c r="B80" s="240"/>
      <c r="C80" s="127">
        <v>40501</v>
      </c>
      <c r="D80" s="128">
        <v>0</v>
      </c>
      <c r="E80" s="129">
        <v>0</v>
      </c>
      <c r="F80" s="130"/>
    </row>
    <row r="81" spans="1:6" s="125" customFormat="1" ht="89.25" customHeight="1" x14ac:dyDescent="0.35">
      <c r="A81" s="239" t="s">
        <v>295</v>
      </c>
      <c r="B81" s="240"/>
      <c r="C81" s="127">
        <v>40502</v>
      </c>
      <c r="D81" s="128">
        <v>0</v>
      </c>
      <c r="E81" s="129">
        <v>0</v>
      </c>
      <c r="F81" s="130"/>
    </row>
    <row r="82" spans="1:6" s="125" customFormat="1" ht="69.75" customHeight="1" x14ac:dyDescent="0.35">
      <c r="A82" s="239" t="s">
        <v>296</v>
      </c>
      <c r="B82" s="240"/>
      <c r="C82" s="127">
        <v>40503</v>
      </c>
      <c r="D82" s="128">
        <v>0</v>
      </c>
      <c r="E82" s="129">
        <v>89</v>
      </c>
      <c r="F82" s="130" t="s">
        <v>272</v>
      </c>
    </row>
    <row r="83" spans="1:6" s="134" customFormat="1" ht="17.399999999999999" customHeight="1" x14ac:dyDescent="0.35">
      <c r="A83" s="236" t="s">
        <v>144</v>
      </c>
      <c r="B83" s="237"/>
      <c r="C83" s="237"/>
      <c r="D83" s="237"/>
      <c r="E83" s="237"/>
      <c r="F83" s="237"/>
    </row>
    <row r="84" spans="1:6" s="125" customFormat="1" ht="25.5" customHeight="1" x14ac:dyDescent="0.35">
      <c r="A84" s="232" t="s">
        <v>297</v>
      </c>
      <c r="B84" s="233"/>
      <c r="C84" s="127">
        <v>40711</v>
      </c>
      <c r="D84" s="128">
        <v>0</v>
      </c>
      <c r="E84" s="129">
        <v>145</v>
      </c>
      <c r="F84" s="143"/>
    </row>
    <row r="85" spans="1:6" s="125" customFormat="1" ht="28.3" x14ac:dyDescent="0.35">
      <c r="A85" s="227" t="s">
        <v>298</v>
      </c>
      <c r="B85" s="228"/>
      <c r="C85" s="229"/>
      <c r="D85" s="144" t="s">
        <v>157</v>
      </c>
      <c r="E85" s="230" t="s">
        <v>299</v>
      </c>
      <c r="F85" s="231"/>
    </row>
    <row r="86" spans="1:6" s="125" customFormat="1" ht="18" customHeight="1" x14ac:dyDescent="0.35">
      <c r="A86" s="216" t="s">
        <v>300</v>
      </c>
      <c r="B86" s="217"/>
      <c r="C86" s="218"/>
      <c r="D86" s="128">
        <f>+SUMIF(F54:F84,"x",D54:D84)</f>
        <v>0</v>
      </c>
      <c r="E86" s="219">
        <f>+SUMIF(F54:F84,"x",E54:E84)</f>
        <v>89</v>
      </c>
      <c r="F86" s="220"/>
    </row>
    <row r="87" spans="1:6" s="125" customFormat="1" ht="18" customHeight="1" x14ac:dyDescent="0.35">
      <c r="A87" s="216" t="s">
        <v>301</v>
      </c>
      <c r="B87" s="217"/>
      <c r="C87" s="218"/>
      <c r="D87" s="128"/>
      <c r="E87" s="219"/>
      <c r="F87" s="220"/>
    </row>
    <row r="88" spans="1:6" s="125" customFormat="1" ht="18" customHeight="1" x14ac:dyDescent="0.35">
      <c r="A88" s="216" t="s">
        <v>302</v>
      </c>
      <c r="B88" s="217"/>
      <c r="C88" s="218"/>
      <c r="D88" s="128"/>
      <c r="E88" s="219"/>
      <c r="F88" s="220"/>
    </row>
    <row r="89" spans="1:6" s="125" customFormat="1" ht="18" customHeight="1" x14ac:dyDescent="0.35">
      <c r="A89" s="221" t="s">
        <v>303</v>
      </c>
      <c r="B89" s="222"/>
      <c r="C89" s="223"/>
      <c r="D89" s="145">
        <f>+D86+D88</f>
        <v>0</v>
      </c>
      <c r="E89" s="219">
        <f>+E86+E87+E88</f>
        <v>89</v>
      </c>
      <c r="F89" s="220"/>
    </row>
    <row r="90" spans="1:6" ht="58.5" customHeight="1" x14ac:dyDescent="0.3">
      <c r="A90" s="224" t="s">
        <v>304</v>
      </c>
      <c r="B90" s="225"/>
      <c r="C90" s="225"/>
      <c r="D90" s="225"/>
      <c r="E90" s="225"/>
      <c r="F90" s="226"/>
    </row>
    <row r="91" spans="1:6" s="12" customFormat="1" ht="12.75" customHeight="1" x14ac:dyDescent="0.3">
      <c r="A91" s="146"/>
      <c r="B91" s="146"/>
      <c r="C91" s="146"/>
    </row>
    <row r="92" spans="1:6" ht="38.25" customHeight="1" x14ac:dyDescent="0.3"/>
    <row r="93" spans="1:6" s="122" customFormat="1" ht="18" customHeight="1" x14ac:dyDescent="0.3">
      <c r="A93" s="146"/>
      <c r="B93" s="146"/>
      <c r="C93" s="146"/>
      <c r="D93" s="116"/>
      <c r="E93" s="116"/>
      <c r="F93" s="116"/>
    </row>
    <row r="94" spans="1:6" ht="18" customHeight="1" x14ac:dyDescent="0.3"/>
    <row r="95" spans="1:6" ht="12.75" customHeight="1" x14ac:dyDescent="0.3">
      <c r="D95" s="122"/>
      <c r="E95" s="122"/>
      <c r="F95" s="122"/>
    </row>
    <row r="96" spans="1:6" ht="12.65" customHeight="1" x14ac:dyDescent="0.3"/>
    <row r="97" spans="1:6" s="122" customFormat="1" ht="12.75" customHeight="1" x14ac:dyDescent="0.3">
      <c r="A97" s="146"/>
      <c r="B97" s="146"/>
      <c r="C97" s="146"/>
      <c r="D97" s="116"/>
      <c r="E97" s="116"/>
      <c r="F97" s="116"/>
    </row>
    <row r="98" spans="1:6" ht="12.75" customHeight="1" x14ac:dyDescent="0.3"/>
    <row r="99" spans="1:6" s="122" customFormat="1" ht="12.65" customHeight="1" x14ac:dyDescent="0.3">
      <c r="A99" s="146"/>
      <c r="B99" s="146"/>
      <c r="C99" s="146"/>
    </row>
    <row r="100" spans="1:6" ht="12.75" customHeight="1" x14ac:dyDescent="0.3"/>
    <row r="101" spans="1:6" ht="12.75" customHeight="1" x14ac:dyDescent="0.3">
      <c r="D101" s="122"/>
      <c r="E101" s="122"/>
      <c r="F101" s="122"/>
    </row>
    <row r="102" spans="1:6" ht="77.25" customHeight="1" x14ac:dyDescent="0.3"/>
    <row r="104" spans="1:6" ht="12.75" customHeight="1" x14ac:dyDescent="0.3"/>
    <row r="105" spans="1:6" ht="12.65" customHeight="1" x14ac:dyDescent="0.3"/>
    <row r="106" spans="1:6" ht="12.75" customHeight="1" x14ac:dyDescent="0.3"/>
    <row r="107" spans="1:6" ht="22.5" customHeight="1" x14ac:dyDescent="0.3"/>
    <row r="108" spans="1:6" ht="33.75" customHeight="1" x14ac:dyDescent="0.3"/>
    <row r="109" spans="1:6" ht="18" customHeight="1" x14ac:dyDescent="0.3"/>
    <row r="110" spans="1:6" s="122" customFormat="1" ht="12.75" customHeight="1" x14ac:dyDescent="0.3">
      <c r="A110" s="146"/>
      <c r="B110" s="146"/>
      <c r="C110" s="146"/>
      <c r="D110" s="116"/>
      <c r="E110" s="116"/>
      <c r="F110" s="116"/>
    </row>
    <row r="111" spans="1:6" s="122" customFormat="1" ht="18" customHeight="1" x14ac:dyDescent="0.3">
      <c r="A111" s="146"/>
      <c r="B111" s="146"/>
      <c r="C111" s="146"/>
      <c r="D111" s="116"/>
      <c r="E111" s="116"/>
      <c r="F111" s="116"/>
    </row>
    <row r="112" spans="1:6" s="122" customFormat="1" ht="12.75" customHeight="1" x14ac:dyDescent="0.3">
      <c r="A112" s="146"/>
      <c r="B112" s="146"/>
      <c r="C112" s="146"/>
    </row>
    <row r="113" spans="1:8" s="122" customFormat="1" ht="12.75" customHeight="1" x14ac:dyDescent="0.3">
      <c r="A113" s="146"/>
      <c r="B113" s="146"/>
      <c r="C113" s="146"/>
    </row>
    <row r="114" spans="1:8" s="122" customFormat="1" ht="12.75" customHeight="1" x14ac:dyDescent="0.3">
      <c r="A114" s="146"/>
      <c r="B114" s="146"/>
      <c r="C114" s="146"/>
    </row>
    <row r="115" spans="1:8" s="122" customFormat="1" ht="12.75" customHeight="1" x14ac:dyDescent="0.3">
      <c r="A115" s="146"/>
      <c r="B115" s="146"/>
      <c r="C115" s="146"/>
    </row>
    <row r="116" spans="1:8" s="122" customFormat="1" ht="21" customHeight="1" x14ac:dyDescent="0.3">
      <c r="A116" s="146"/>
      <c r="B116" s="146"/>
      <c r="C116" s="146"/>
    </row>
    <row r="117" spans="1:8" s="122" customFormat="1" ht="12.75" customHeight="1" x14ac:dyDescent="0.3">
      <c r="A117" s="146"/>
      <c r="B117" s="146"/>
      <c r="C117" s="146"/>
    </row>
    <row r="118" spans="1:8" ht="12.75" customHeight="1" x14ac:dyDescent="0.3">
      <c r="D118" s="122"/>
      <c r="E118" s="122"/>
      <c r="F118" s="122"/>
    </row>
    <row r="119" spans="1:8" ht="12.75" customHeight="1" x14ac:dyDescent="0.3">
      <c r="D119" s="122"/>
      <c r="E119" s="122"/>
      <c r="F119" s="122"/>
    </row>
    <row r="120" spans="1:8" ht="18" customHeight="1" x14ac:dyDescent="0.3"/>
    <row r="121" spans="1:8" ht="12.75" customHeight="1" x14ac:dyDescent="0.3"/>
    <row r="124" spans="1:8" ht="12.65" customHeight="1" x14ac:dyDescent="0.3"/>
    <row r="125" spans="1:8" s="147" customFormat="1" ht="12.75" customHeight="1" x14ac:dyDescent="0.3">
      <c r="A125" s="146"/>
      <c r="B125" s="146"/>
      <c r="C125" s="146"/>
      <c r="D125" s="116"/>
      <c r="E125" s="116"/>
      <c r="F125" s="116"/>
      <c r="G125" s="116"/>
      <c r="H125" s="116"/>
    </row>
    <row r="126" spans="1:8" s="147" customFormat="1" ht="18" customHeight="1" x14ac:dyDescent="0.3">
      <c r="A126" s="146"/>
      <c r="B126" s="146"/>
      <c r="C126" s="146"/>
      <c r="D126" s="116"/>
      <c r="E126" s="116"/>
      <c r="F126" s="116"/>
      <c r="G126" s="116"/>
      <c r="H126" s="116"/>
    </row>
    <row r="127" spans="1:8" s="147" customFormat="1" ht="12.75" customHeight="1" x14ac:dyDescent="0.3">
      <c r="A127" s="146"/>
      <c r="B127" s="146"/>
      <c r="C127" s="146"/>
      <c r="D127" s="116"/>
      <c r="E127" s="116"/>
      <c r="F127" s="116"/>
      <c r="G127" s="116"/>
      <c r="H127" s="116"/>
    </row>
    <row r="128" spans="1:8" s="147" customFormat="1" x14ac:dyDescent="0.3">
      <c r="A128" s="146"/>
      <c r="B128" s="146"/>
      <c r="C128" s="146"/>
      <c r="D128" s="116"/>
      <c r="E128" s="116"/>
      <c r="F128" s="116"/>
      <c r="G128" s="116"/>
      <c r="H128" s="116"/>
    </row>
    <row r="129" spans="1:8" s="147" customFormat="1" x14ac:dyDescent="0.3">
      <c r="A129" s="146"/>
      <c r="B129" s="146"/>
      <c r="C129" s="146"/>
      <c r="D129" s="116"/>
      <c r="E129" s="116"/>
      <c r="F129" s="116"/>
      <c r="G129" s="116"/>
      <c r="H129" s="116"/>
    </row>
    <row r="130" spans="1:8" s="147" customFormat="1" ht="18" customHeight="1" x14ac:dyDescent="0.3">
      <c r="A130" s="146"/>
      <c r="B130" s="146"/>
      <c r="C130" s="146"/>
      <c r="D130" s="116"/>
      <c r="E130" s="116"/>
      <c r="F130" s="116"/>
      <c r="G130" s="116"/>
      <c r="H130" s="116"/>
    </row>
    <row r="131" spans="1:8" s="147" customFormat="1" x14ac:dyDescent="0.3">
      <c r="A131" s="146"/>
      <c r="B131" s="146"/>
      <c r="C131" s="146"/>
      <c r="D131" s="116"/>
      <c r="E131" s="116"/>
      <c r="F131" s="116"/>
      <c r="G131" s="116"/>
      <c r="H131" s="116"/>
    </row>
    <row r="132" spans="1:8" s="147" customFormat="1" x14ac:dyDescent="0.3">
      <c r="A132" s="146"/>
      <c r="B132" s="146"/>
      <c r="C132" s="146"/>
      <c r="D132" s="116"/>
      <c r="E132" s="116"/>
      <c r="F132" s="116"/>
      <c r="G132" s="116"/>
      <c r="H132" s="116"/>
    </row>
    <row r="133" spans="1:8" s="147" customFormat="1" x14ac:dyDescent="0.3">
      <c r="A133" s="146"/>
      <c r="B133" s="146"/>
      <c r="C133" s="146"/>
      <c r="D133" s="116"/>
      <c r="E133" s="116"/>
      <c r="F133" s="116"/>
      <c r="G133" s="116"/>
      <c r="H133" s="116"/>
    </row>
    <row r="134" spans="1:8" s="147" customFormat="1" x14ac:dyDescent="0.3">
      <c r="A134" s="146"/>
      <c r="B134" s="146"/>
      <c r="C134" s="146"/>
      <c r="D134" s="116"/>
      <c r="E134" s="116"/>
      <c r="F134" s="116"/>
      <c r="G134" s="116"/>
      <c r="H134" s="116"/>
    </row>
    <row r="135" spans="1:8" s="147" customFormat="1" x14ac:dyDescent="0.3">
      <c r="A135" s="146"/>
      <c r="B135" s="146"/>
      <c r="C135" s="146"/>
      <c r="D135" s="116"/>
      <c r="E135" s="116"/>
      <c r="F135" s="116"/>
      <c r="G135" s="116"/>
      <c r="H135" s="116"/>
    </row>
    <row r="136" spans="1:8" s="147" customFormat="1" x14ac:dyDescent="0.3">
      <c r="A136" s="146"/>
      <c r="B136" s="146"/>
      <c r="C136" s="146"/>
      <c r="D136" s="116"/>
      <c r="E136" s="116"/>
      <c r="F136" s="116"/>
      <c r="G136" s="116"/>
      <c r="H136" s="116"/>
    </row>
    <row r="137" spans="1:8" s="147" customFormat="1" x14ac:dyDescent="0.3">
      <c r="A137" s="146"/>
      <c r="B137" s="146"/>
      <c r="C137" s="146"/>
      <c r="D137" s="116"/>
      <c r="E137" s="116"/>
      <c r="F137" s="116"/>
      <c r="G137" s="116"/>
      <c r="H137" s="116"/>
    </row>
    <row r="138" spans="1:8" s="147" customFormat="1" x14ac:dyDescent="0.3">
      <c r="A138" s="146"/>
      <c r="B138" s="146"/>
      <c r="C138" s="146"/>
      <c r="D138" s="116"/>
      <c r="E138" s="116"/>
      <c r="F138" s="116"/>
      <c r="G138" s="116"/>
      <c r="H138" s="116"/>
    </row>
    <row r="139" spans="1:8" s="147" customFormat="1" x14ac:dyDescent="0.3">
      <c r="A139" s="146"/>
      <c r="B139" s="146"/>
      <c r="C139" s="146"/>
      <c r="D139" s="116"/>
      <c r="E139" s="116"/>
      <c r="F139" s="116"/>
      <c r="G139" s="116"/>
      <c r="H139" s="116"/>
    </row>
    <row r="140" spans="1:8" s="147" customFormat="1" ht="12.75" customHeight="1" x14ac:dyDescent="0.3">
      <c r="A140" s="146"/>
      <c r="B140" s="146"/>
      <c r="C140" s="146"/>
      <c r="D140" s="116"/>
      <c r="E140" s="116"/>
      <c r="F140" s="116"/>
      <c r="G140" s="116"/>
      <c r="H140" s="116"/>
    </row>
    <row r="141" spans="1:8" s="147" customFormat="1" x14ac:dyDescent="0.3">
      <c r="A141" s="146"/>
      <c r="B141" s="146"/>
      <c r="C141" s="146"/>
      <c r="D141" s="116"/>
      <c r="E141" s="116"/>
      <c r="F141" s="116"/>
      <c r="G141" s="116"/>
      <c r="H141" s="116"/>
    </row>
    <row r="142" spans="1:8" s="147" customFormat="1" x14ac:dyDescent="0.3">
      <c r="A142" s="146"/>
      <c r="B142" s="146"/>
      <c r="C142" s="146"/>
      <c r="D142" s="116"/>
      <c r="E142" s="116"/>
      <c r="F142" s="116"/>
      <c r="G142" s="116"/>
      <c r="H142" s="116"/>
    </row>
    <row r="143" spans="1:8" s="147" customFormat="1" ht="12.75" customHeight="1" x14ac:dyDescent="0.3">
      <c r="A143" s="146"/>
      <c r="B143" s="146"/>
      <c r="C143" s="146"/>
      <c r="D143" s="116"/>
      <c r="E143" s="116"/>
      <c r="F143" s="116"/>
      <c r="G143" s="116"/>
      <c r="H143" s="116"/>
    </row>
    <row r="144" spans="1:8" s="147" customFormat="1" ht="12.75" customHeight="1" x14ac:dyDescent="0.3">
      <c r="A144" s="146"/>
      <c r="B144" s="146"/>
      <c r="C144" s="146"/>
      <c r="D144" s="116"/>
      <c r="E144" s="116"/>
      <c r="F144" s="116"/>
      <c r="G144" s="116"/>
      <c r="H144" s="116"/>
    </row>
    <row r="145" spans="1:8" s="147" customFormat="1" ht="18" customHeight="1" x14ac:dyDescent="0.3">
      <c r="A145" s="146"/>
      <c r="B145" s="146"/>
      <c r="C145" s="146"/>
      <c r="D145" s="116"/>
      <c r="E145" s="116"/>
      <c r="F145" s="116"/>
      <c r="G145" s="116"/>
      <c r="H145" s="116"/>
    </row>
    <row r="146" spans="1:8" s="147" customFormat="1" ht="12.75" customHeight="1" x14ac:dyDescent="0.3">
      <c r="A146" s="146"/>
      <c r="B146" s="146"/>
      <c r="C146" s="146"/>
      <c r="D146" s="116"/>
      <c r="E146" s="116"/>
      <c r="F146" s="116"/>
      <c r="G146" s="116"/>
      <c r="H146" s="116"/>
    </row>
    <row r="147" spans="1:8" s="147" customFormat="1" x14ac:dyDescent="0.3">
      <c r="A147" s="146"/>
      <c r="B147" s="146"/>
      <c r="C147" s="146"/>
      <c r="D147" s="116"/>
      <c r="E147" s="116"/>
      <c r="F147" s="116"/>
      <c r="G147" s="116"/>
      <c r="H147" s="116"/>
    </row>
    <row r="148" spans="1:8" s="147" customFormat="1" ht="12.75" customHeight="1" x14ac:dyDescent="0.3">
      <c r="A148" s="146"/>
      <c r="B148" s="146"/>
      <c r="C148" s="146"/>
      <c r="D148" s="116"/>
      <c r="E148" s="116"/>
      <c r="F148" s="116"/>
      <c r="G148" s="116"/>
      <c r="H148" s="116"/>
    </row>
    <row r="149" spans="1:8" s="147" customFormat="1" ht="12.75" customHeight="1" x14ac:dyDescent="0.3">
      <c r="A149" s="146"/>
      <c r="B149" s="146"/>
      <c r="C149" s="146"/>
      <c r="D149" s="116"/>
      <c r="E149" s="116"/>
      <c r="F149" s="116"/>
      <c r="G149" s="116"/>
      <c r="H149" s="116"/>
    </row>
    <row r="150" spans="1:8" s="147" customFormat="1" ht="12.75" customHeight="1" x14ac:dyDescent="0.3">
      <c r="A150" s="146"/>
      <c r="B150" s="146"/>
      <c r="C150" s="146"/>
      <c r="D150" s="116"/>
      <c r="E150" s="116"/>
      <c r="F150" s="116"/>
      <c r="G150" s="116"/>
      <c r="H150" s="116"/>
    </row>
    <row r="151" spans="1:8" s="147" customFormat="1" ht="12.75" customHeight="1" x14ac:dyDescent="0.3">
      <c r="A151" s="146"/>
      <c r="B151" s="146"/>
      <c r="C151" s="146"/>
      <c r="D151" s="116"/>
      <c r="E151" s="116"/>
      <c r="F151" s="116"/>
      <c r="G151" s="116"/>
      <c r="H151" s="116"/>
    </row>
    <row r="152" spans="1:8" s="147" customFormat="1" x14ac:dyDescent="0.3">
      <c r="A152" s="146"/>
      <c r="B152" s="146"/>
      <c r="C152" s="146"/>
      <c r="D152" s="116"/>
      <c r="E152" s="116"/>
      <c r="F152" s="116"/>
      <c r="G152" s="116"/>
      <c r="H152" s="116"/>
    </row>
    <row r="153" spans="1:8" s="147" customFormat="1" x14ac:dyDescent="0.3">
      <c r="A153" s="146"/>
      <c r="B153" s="146"/>
      <c r="C153" s="146"/>
      <c r="D153" s="116"/>
      <c r="E153" s="116"/>
      <c r="F153" s="116"/>
      <c r="G153" s="116"/>
      <c r="H153" s="116"/>
    </row>
    <row r="154" spans="1:8" s="147" customFormat="1" ht="12.75" customHeight="1" x14ac:dyDescent="0.3">
      <c r="A154" s="146"/>
      <c r="B154" s="146"/>
      <c r="C154" s="146"/>
      <c r="D154" s="116"/>
      <c r="E154" s="116"/>
      <c r="F154" s="116"/>
      <c r="G154" s="116"/>
      <c r="H154" s="116"/>
    </row>
    <row r="155" spans="1:8" s="147" customFormat="1" ht="12.75" customHeight="1" x14ac:dyDescent="0.3">
      <c r="A155" s="146"/>
      <c r="B155" s="146"/>
      <c r="C155" s="146"/>
      <c r="D155" s="116"/>
      <c r="E155" s="116"/>
      <c r="F155" s="116"/>
      <c r="G155" s="116"/>
      <c r="H155" s="116"/>
    </row>
    <row r="156" spans="1:8" s="147" customFormat="1" ht="12.75" customHeight="1" x14ac:dyDescent="0.3">
      <c r="A156" s="146"/>
      <c r="B156" s="146"/>
      <c r="C156" s="146"/>
      <c r="D156" s="116"/>
      <c r="E156" s="116"/>
      <c r="F156" s="116"/>
      <c r="G156" s="116"/>
      <c r="H156" s="116"/>
    </row>
    <row r="157" spans="1:8" s="147" customFormat="1" ht="12.75" customHeight="1" x14ac:dyDescent="0.3">
      <c r="A157" s="146"/>
      <c r="B157" s="146"/>
      <c r="C157" s="146"/>
      <c r="D157" s="116"/>
      <c r="E157" s="116"/>
      <c r="F157" s="116"/>
      <c r="G157" s="116"/>
      <c r="H157" s="116"/>
    </row>
    <row r="158" spans="1:8" s="147" customFormat="1" x14ac:dyDescent="0.3">
      <c r="A158" s="146"/>
      <c r="B158" s="146"/>
      <c r="C158" s="146"/>
      <c r="D158" s="116"/>
      <c r="E158" s="116"/>
      <c r="F158" s="116"/>
      <c r="G158" s="116"/>
      <c r="H158" s="116"/>
    </row>
    <row r="159" spans="1:8" s="147" customFormat="1" x14ac:dyDescent="0.3">
      <c r="A159" s="146"/>
      <c r="B159" s="146"/>
      <c r="C159" s="146"/>
      <c r="D159" s="116"/>
      <c r="E159" s="116"/>
      <c r="F159" s="116"/>
      <c r="G159" s="116"/>
      <c r="H159" s="116"/>
    </row>
    <row r="160" spans="1:8" s="147" customFormat="1" ht="12.75" customHeight="1" x14ac:dyDescent="0.3">
      <c r="A160" s="146"/>
      <c r="B160" s="146"/>
      <c r="C160" s="146"/>
      <c r="D160" s="116"/>
      <c r="E160" s="116"/>
      <c r="F160" s="116"/>
      <c r="G160" s="116"/>
      <c r="H160" s="116"/>
    </row>
    <row r="161" spans="1:8" s="147" customFormat="1" ht="12.75" customHeight="1" x14ac:dyDescent="0.3">
      <c r="A161" s="146"/>
      <c r="B161" s="146"/>
      <c r="C161" s="146"/>
      <c r="D161" s="116"/>
      <c r="E161" s="116"/>
      <c r="F161" s="116"/>
      <c r="G161" s="116"/>
      <c r="H161" s="116"/>
    </row>
    <row r="162" spans="1:8" s="147" customFormat="1" x14ac:dyDescent="0.3">
      <c r="A162" s="146"/>
      <c r="B162" s="146"/>
      <c r="C162" s="146"/>
      <c r="D162" s="116"/>
      <c r="E162" s="116"/>
      <c r="F162" s="116"/>
      <c r="G162" s="116"/>
      <c r="H162" s="116"/>
    </row>
    <row r="163" spans="1:8" s="147" customFormat="1" x14ac:dyDescent="0.3">
      <c r="A163" s="146"/>
      <c r="B163" s="146"/>
      <c r="C163" s="146"/>
      <c r="D163" s="116"/>
      <c r="E163" s="116"/>
      <c r="F163" s="116"/>
      <c r="G163" s="116"/>
      <c r="H163" s="116"/>
    </row>
  </sheetData>
  <sheetProtection selectLockedCells="1" selectUnlockedCells="1"/>
  <mergeCells count="94">
    <mergeCell ref="B12:F12"/>
    <mergeCell ref="A1:F1"/>
    <mergeCell ref="A2:F2"/>
    <mergeCell ref="B3:F3"/>
    <mergeCell ref="B4:F4"/>
    <mergeCell ref="B5:F5"/>
    <mergeCell ref="B6:F6"/>
    <mergeCell ref="B7:F7"/>
    <mergeCell ref="B8:F8"/>
    <mergeCell ref="B9:F9"/>
    <mergeCell ref="B10:F10"/>
    <mergeCell ref="B11:F11"/>
    <mergeCell ref="B24:F24"/>
    <mergeCell ref="B13:F13"/>
    <mergeCell ref="B14:F14"/>
    <mergeCell ref="B15:F15"/>
    <mergeCell ref="B16:F16"/>
    <mergeCell ref="B17:F17"/>
    <mergeCell ref="B18:F18"/>
    <mergeCell ref="B19:F19"/>
    <mergeCell ref="B20:F20"/>
    <mergeCell ref="B21:F21"/>
    <mergeCell ref="B22:F22"/>
    <mergeCell ref="B23:F23"/>
    <mergeCell ref="B38:F38"/>
    <mergeCell ref="B25:F25"/>
    <mergeCell ref="B26:F26"/>
    <mergeCell ref="B27:F27"/>
    <mergeCell ref="B29:F29"/>
    <mergeCell ref="B31:F31"/>
    <mergeCell ref="B32:F32"/>
    <mergeCell ref="B33:F33"/>
    <mergeCell ref="B34:F34"/>
    <mergeCell ref="B35:F35"/>
    <mergeCell ref="B36:F36"/>
    <mergeCell ref="B37:F37"/>
    <mergeCell ref="B50:F50"/>
    <mergeCell ref="B39:F39"/>
    <mergeCell ref="B40:F40"/>
    <mergeCell ref="B41:F41"/>
    <mergeCell ref="B42:F42"/>
    <mergeCell ref="B43:F43"/>
    <mergeCell ref="B44:F44"/>
    <mergeCell ref="B45:F45"/>
    <mergeCell ref="B46:F46"/>
    <mergeCell ref="B47:F47"/>
    <mergeCell ref="B48:F48"/>
    <mergeCell ref="B49:F49"/>
    <mergeCell ref="A60:F60"/>
    <mergeCell ref="A51:B52"/>
    <mergeCell ref="C51:C52"/>
    <mergeCell ref="D51:D52"/>
    <mergeCell ref="E51:E52"/>
    <mergeCell ref="A53:B53"/>
    <mergeCell ref="A55:B55"/>
    <mergeCell ref="A56:B56"/>
    <mergeCell ref="A57:B57"/>
    <mergeCell ref="A58:B58"/>
    <mergeCell ref="A59:B59"/>
    <mergeCell ref="A72:B72"/>
    <mergeCell ref="A61:B61"/>
    <mergeCell ref="A62:B62"/>
    <mergeCell ref="A63:B63"/>
    <mergeCell ref="A64:B64"/>
    <mergeCell ref="A65:B65"/>
    <mergeCell ref="A66:B66"/>
    <mergeCell ref="A67:B67"/>
    <mergeCell ref="A68:B68"/>
    <mergeCell ref="A69:B69"/>
    <mergeCell ref="A70:F70"/>
    <mergeCell ref="A71:B71"/>
    <mergeCell ref="A84:B84"/>
    <mergeCell ref="A73:B73"/>
    <mergeCell ref="A74:B74"/>
    <mergeCell ref="A75:F75"/>
    <mergeCell ref="A76:B76"/>
    <mergeCell ref="A77:B77"/>
    <mergeCell ref="A78:B78"/>
    <mergeCell ref="A79:F79"/>
    <mergeCell ref="A80:B80"/>
    <mergeCell ref="A81:B81"/>
    <mergeCell ref="A82:B82"/>
    <mergeCell ref="A83:F83"/>
    <mergeCell ref="A85:C85"/>
    <mergeCell ref="E85:F85"/>
    <mergeCell ref="A86:C86"/>
    <mergeCell ref="E86:F86"/>
    <mergeCell ref="A87:C87"/>
    <mergeCell ref="E87:F87"/>
    <mergeCell ref="A88:C88"/>
    <mergeCell ref="E88:F88"/>
    <mergeCell ref="A89:C89"/>
    <mergeCell ref="E89:F89"/>
    <mergeCell ref="A90:F90"/>
  </mergeCells>
  <printOptions horizontalCentered="1"/>
  <pageMargins left="0.23622047244094491" right="0.23622047244094491" top="0.74803149606299213" bottom="0.74803149606299213" header="0.31496062992125984" footer="0.31496062992125984"/>
  <pageSetup paperSize="9" scale="53" fitToHeight="2" orientation="portrait" r:id="rId1"/>
  <headerFooter alignWithMargins="0">
    <oddFooter>&amp;L&amp;8Errors and omissions expected
Subject to change without prior notice&amp;C&amp;8Flight Design F2 600kg Class
Model Year 2019&amp;R&amp;8Release &amp;D
Page &amp;P / &amp;N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6E0B0-2F11-4D82-9EBC-C9A9411F0E80}">
  <sheetPr>
    <pageSetUpPr fitToPage="1"/>
  </sheetPr>
  <dimension ref="A1:H164"/>
  <sheetViews>
    <sheetView topLeftCell="A40" workbookViewId="0">
      <selection activeCell="A55" sqref="A55"/>
    </sheetView>
  </sheetViews>
  <sheetFormatPr defaultColWidth="11.4609375" defaultRowHeight="12.45" x14ac:dyDescent="0.3"/>
  <cols>
    <col min="1" max="1" width="80.53515625" style="146" customWidth="1"/>
    <col min="2" max="2" width="26.4609375" style="146" customWidth="1"/>
    <col min="3" max="3" width="14.4609375" style="146" customWidth="1"/>
    <col min="4" max="4" width="14.4609375" style="116" customWidth="1"/>
    <col min="5" max="5" width="16.53515625" style="116" customWidth="1"/>
    <col min="6" max="6" width="13.84375" style="116" customWidth="1"/>
    <col min="7" max="16384" width="11.4609375" style="116"/>
  </cols>
  <sheetData>
    <row r="1" spans="1:6" ht="47.25" customHeight="1" x14ac:dyDescent="0.3">
      <c r="A1" s="253" t="s">
        <v>227</v>
      </c>
      <c r="B1" s="254"/>
      <c r="C1" s="254"/>
      <c r="D1" s="254"/>
      <c r="E1" s="254"/>
      <c r="F1" s="255"/>
    </row>
    <row r="2" spans="1:6" s="12" customFormat="1" ht="25.3" x14ac:dyDescent="0.3">
      <c r="A2" s="256" t="s">
        <v>228</v>
      </c>
      <c r="B2" s="257"/>
      <c r="C2" s="257"/>
      <c r="D2" s="257"/>
      <c r="E2" s="257"/>
      <c r="F2" s="258"/>
    </row>
    <row r="3" spans="1:6" ht="263.25" customHeight="1" x14ac:dyDescent="0.35">
      <c r="A3" s="117" t="s">
        <v>229</v>
      </c>
      <c r="B3" s="259" t="s">
        <v>16</v>
      </c>
      <c r="C3" s="259"/>
      <c r="D3" s="259"/>
      <c r="E3" s="259"/>
      <c r="F3" s="260"/>
    </row>
    <row r="4" spans="1:6" ht="14.15" x14ac:dyDescent="0.3">
      <c r="A4" s="118" t="s">
        <v>230</v>
      </c>
      <c r="B4" s="251" t="s">
        <v>17</v>
      </c>
      <c r="C4" s="251"/>
      <c r="D4" s="251"/>
      <c r="E4" s="251"/>
      <c r="F4" s="251"/>
    </row>
    <row r="5" spans="1:6" ht="14.15" x14ac:dyDescent="0.3">
      <c r="A5" s="118" t="s">
        <v>231</v>
      </c>
      <c r="B5" s="251" t="s">
        <v>232</v>
      </c>
      <c r="C5" s="251"/>
      <c r="D5" s="251"/>
      <c r="E5" s="251"/>
      <c r="F5" s="251"/>
    </row>
    <row r="6" spans="1:6" ht="30" customHeight="1" x14ac:dyDescent="0.3">
      <c r="A6" s="118" t="s">
        <v>6</v>
      </c>
      <c r="B6" s="251" t="s">
        <v>233</v>
      </c>
      <c r="C6" s="251" t="s">
        <v>234</v>
      </c>
      <c r="D6" s="251"/>
      <c r="E6" s="251"/>
      <c r="F6" s="251"/>
    </row>
    <row r="7" spans="1:6" ht="14.15" x14ac:dyDescent="0.3">
      <c r="A7" s="118" t="s">
        <v>235</v>
      </c>
      <c r="B7" s="251" t="s">
        <v>18</v>
      </c>
      <c r="C7" s="251"/>
      <c r="D7" s="251"/>
      <c r="E7" s="251"/>
      <c r="F7" s="251"/>
    </row>
    <row r="8" spans="1:6" ht="33.75" customHeight="1" x14ac:dyDescent="0.3">
      <c r="A8" s="118" t="s">
        <v>8</v>
      </c>
      <c r="B8" s="251" t="s">
        <v>19</v>
      </c>
      <c r="C8" s="251"/>
      <c r="D8" s="251"/>
      <c r="E8" s="251"/>
      <c r="F8" s="251"/>
    </row>
    <row r="9" spans="1:6" ht="14.15" x14ac:dyDescent="0.3">
      <c r="A9" s="118" t="s">
        <v>236</v>
      </c>
      <c r="B9" s="251" t="s">
        <v>20</v>
      </c>
      <c r="C9" s="251"/>
      <c r="D9" s="251"/>
      <c r="E9" s="251"/>
      <c r="F9" s="251"/>
    </row>
    <row r="10" spans="1:6" ht="28.3" x14ac:dyDescent="0.3">
      <c r="A10" s="118" t="s">
        <v>237</v>
      </c>
      <c r="B10" s="251" t="s">
        <v>238</v>
      </c>
      <c r="C10" s="251"/>
      <c r="D10" s="251"/>
      <c r="E10" s="251"/>
      <c r="F10" s="251"/>
    </row>
    <row r="11" spans="1:6" ht="14.15" x14ac:dyDescent="0.3">
      <c r="A11" s="118" t="s">
        <v>10</v>
      </c>
      <c r="B11" s="251" t="s">
        <v>22</v>
      </c>
      <c r="C11" s="251"/>
      <c r="D11" s="251"/>
      <c r="E11" s="251"/>
      <c r="F11" s="251"/>
    </row>
    <row r="12" spans="1:6" ht="14.15" x14ac:dyDescent="0.3">
      <c r="A12" s="118" t="s">
        <v>239</v>
      </c>
      <c r="B12" s="251" t="s">
        <v>24</v>
      </c>
      <c r="C12" s="251"/>
      <c r="D12" s="251"/>
      <c r="E12" s="251"/>
      <c r="F12" s="251"/>
    </row>
    <row r="13" spans="1:6" ht="14.15" x14ac:dyDescent="0.3">
      <c r="A13" s="118" t="s">
        <v>240</v>
      </c>
      <c r="B13" s="251" t="s">
        <v>241</v>
      </c>
      <c r="C13" s="251"/>
      <c r="D13" s="251"/>
      <c r="E13" s="251"/>
      <c r="F13" s="251"/>
    </row>
    <row r="14" spans="1:6" ht="28.3" x14ac:dyDescent="0.3">
      <c r="A14" s="118" t="s">
        <v>242</v>
      </c>
      <c r="B14" s="251" t="s">
        <v>25</v>
      </c>
      <c r="C14" s="251"/>
      <c r="D14" s="251"/>
      <c r="E14" s="251"/>
      <c r="F14" s="251"/>
    </row>
    <row r="15" spans="1:6" ht="14.15" x14ac:dyDescent="0.3">
      <c r="A15" s="118" t="s">
        <v>243</v>
      </c>
      <c r="B15" s="251" t="s">
        <v>26</v>
      </c>
      <c r="C15" s="251"/>
      <c r="D15" s="251"/>
      <c r="E15" s="251"/>
      <c r="F15" s="251"/>
    </row>
    <row r="16" spans="1:6" ht="28.3" x14ac:dyDescent="0.3">
      <c r="A16" s="118" t="s">
        <v>188</v>
      </c>
      <c r="B16" s="251" t="s">
        <v>27</v>
      </c>
      <c r="C16" s="251"/>
      <c r="D16" s="251"/>
      <c r="E16" s="251"/>
      <c r="F16" s="251"/>
    </row>
    <row r="17" spans="1:6" ht="14.15" x14ac:dyDescent="0.3">
      <c r="A17" s="118" t="s">
        <v>13</v>
      </c>
      <c r="B17" s="252" t="s">
        <v>44</v>
      </c>
      <c r="C17" s="252"/>
      <c r="D17" s="252"/>
      <c r="E17" s="252"/>
      <c r="F17" s="252"/>
    </row>
    <row r="18" spans="1:6" ht="42" customHeight="1" x14ac:dyDescent="0.3">
      <c r="A18" s="119" t="s">
        <v>244</v>
      </c>
      <c r="B18" s="251" t="s">
        <v>245</v>
      </c>
      <c r="C18" s="251"/>
      <c r="D18" s="251"/>
      <c r="E18" s="251"/>
      <c r="F18" s="251"/>
    </row>
    <row r="19" spans="1:6" ht="14.15" x14ac:dyDescent="0.3">
      <c r="A19" s="120" t="s">
        <v>246</v>
      </c>
      <c r="B19" s="251" t="s">
        <v>46</v>
      </c>
      <c r="C19" s="251"/>
      <c r="D19" s="251"/>
      <c r="E19" s="251"/>
      <c r="F19" s="251"/>
    </row>
    <row r="20" spans="1:6" s="23" customFormat="1" ht="14.15" x14ac:dyDescent="0.3">
      <c r="A20" s="120" t="s">
        <v>15</v>
      </c>
      <c r="B20" s="251" t="s">
        <v>247</v>
      </c>
      <c r="C20" s="251"/>
      <c r="D20" s="251"/>
      <c r="E20" s="251"/>
      <c r="F20" s="251"/>
    </row>
    <row r="21" spans="1:6" s="23" customFormat="1" ht="28.5" customHeight="1" x14ac:dyDescent="0.3">
      <c r="A21" s="119" t="s">
        <v>78</v>
      </c>
      <c r="B21" s="251" t="s">
        <v>213</v>
      </c>
      <c r="C21" s="251"/>
      <c r="D21" s="251"/>
      <c r="E21" s="251"/>
      <c r="F21" s="251"/>
    </row>
    <row r="22" spans="1:6" s="23" customFormat="1" ht="14.15" x14ac:dyDescent="0.3">
      <c r="A22" s="121" t="s">
        <v>28</v>
      </c>
      <c r="B22" s="251" t="s">
        <v>248</v>
      </c>
      <c r="C22" s="251"/>
      <c r="D22" s="251"/>
      <c r="E22" s="251"/>
      <c r="F22" s="251"/>
    </row>
    <row r="23" spans="1:6" s="122" customFormat="1" ht="28.3" x14ac:dyDescent="0.3">
      <c r="A23" s="118" t="s">
        <v>29</v>
      </c>
      <c r="B23" s="251" t="s">
        <v>249</v>
      </c>
      <c r="C23" s="251"/>
      <c r="D23" s="251"/>
      <c r="E23" s="251"/>
      <c r="F23" s="251"/>
    </row>
    <row r="24" spans="1:6" s="12" customFormat="1" ht="28.3" x14ac:dyDescent="0.3">
      <c r="A24" s="118" t="s">
        <v>211</v>
      </c>
      <c r="B24" s="251" t="s">
        <v>49</v>
      </c>
      <c r="C24" s="251"/>
      <c r="D24" s="251"/>
      <c r="E24" s="251"/>
      <c r="F24" s="251"/>
    </row>
    <row r="25" spans="1:6" s="12" customFormat="1" ht="28.3" x14ac:dyDescent="0.3">
      <c r="A25" s="118" t="s">
        <v>250</v>
      </c>
      <c r="B25" s="251" t="s">
        <v>50</v>
      </c>
      <c r="C25" s="251"/>
      <c r="D25" s="251"/>
      <c r="E25" s="251"/>
      <c r="F25" s="251"/>
    </row>
    <row r="26" spans="1:6" s="12" customFormat="1" ht="14.15" x14ac:dyDescent="0.3">
      <c r="A26" s="118" t="s">
        <v>31</v>
      </c>
      <c r="B26" s="251" t="s">
        <v>51</v>
      </c>
      <c r="C26" s="251"/>
      <c r="D26" s="251"/>
      <c r="E26" s="251"/>
      <c r="F26" s="251"/>
    </row>
    <row r="27" spans="1:6" s="12" customFormat="1" ht="42.45" x14ac:dyDescent="0.3">
      <c r="A27" s="118" t="s">
        <v>251</v>
      </c>
      <c r="B27" s="251" t="s">
        <v>52</v>
      </c>
      <c r="C27" s="251"/>
      <c r="D27" s="251"/>
      <c r="E27" s="251"/>
      <c r="F27" s="251"/>
    </row>
    <row r="28" spans="1:6" s="12" customFormat="1" ht="14.15" x14ac:dyDescent="0.3">
      <c r="A28" s="118" t="s">
        <v>252</v>
      </c>
      <c r="B28" s="119"/>
      <c r="C28" s="119"/>
      <c r="D28" s="119"/>
      <c r="E28" s="119"/>
      <c r="F28" s="119"/>
    </row>
    <row r="29" spans="1:6" s="12" customFormat="1" ht="14.25" customHeight="1" x14ac:dyDescent="0.3">
      <c r="A29" s="118" t="s">
        <v>32</v>
      </c>
      <c r="B29" s="251" t="s">
        <v>53</v>
      </c>
      <c r="C29" s="251"/>
      <c r="D29" s="251"/>
      <c r="E29" s="251"/>
      <c r="F29" s="251"/>
    </row>
    <row r="30" spans="1:6" s="12" customFormat="1" ht="14.25" customHeight="1" x14ac:dyDescent="0.3">
      <c r="A30" s="118" t="s">
        <v>194</v>
      </c>
    </row>
    <row r="31" spans="1:6" s="12" customFormat="1" ht="14.25" customHeight="1" x14ac:dyDescent="0.3">
      <c r="A31" s="118" t="s">
        <v>253</v>
      </c>
      <c r="B31" s="251"/>
      <c r="C31" s="251"/>
      <c r="D31" s="251"/>
      <c r="E31" s="251"/>
      <c r="F31" s="251"/>
    </row>
    <row r="32" spans="1:6" s="12" customFormat="1" ht="28.5" customHeight="1" x14ac:dyDescent="0.3">
      <c r="A32" s="118" t="s">
        <v>254</v>
      </c>
      <c r="B32" s="251" t="s">
        <v>255</v>
      </c>
      <c r="C32" s="251"/>
      <c r="D32" s="251"/>
      <c r="E32" s="251"/>
      <c r="F32" s="251"/>
    </row>
    <row r="33" spans="1:6" s="12" customFormat="1" ht="14.25" customHeight="1" x14ac:dyDescent="0.3">
      <c r="A33" s="118" t="s">
        <v>256</v>
      </c>
      <c r="B33" s="251" t="s">
        <v>257</v>
      </c>
      <c r="C33" s="251"/>
      <c r="D33" s="251"/>
      <c r="E33" s="251"/>
      <c r="F33" s="251"/>
    </row>
    <row r="34" spans="1:6" s="12" customFormat="1" ht="14.25" customHeight="1" x14ac:dyDescent="0.3">
      <c r="A34" s="118" t="s">
        <v>97</v>
      </c>
      <c r="B34" s="251" t="s">
        <v>258</v>
      </c>
      <c r="C34" s="251"/>
      <c r="D34" s="251"/>
      <c r="E34" s="251"/>
      <c r="F34" s="251"/>
    </row>
    <row r="35" spans="1:6" s="12" customFormat="1" ht="14.25" customHeight="1" x14ac:dyDescent="0.3">
      <c r="A35" s="118" t="s">
        <v>35</v>
      </c>
      <c r="B35" s="251" t="s">
        <v>259</v>
      </c>
      <c r="C35" s="251"/>
      <c r="D35" s="251"/>
      <c r="E35" s="251"/>
      <c r="F35" s="251"/>
    </row>
    <row r="36" spans="1:6" s="12" customFormat="1" ht="14.25" customHeight="1" x14ac:dyDescent="0.3">
      <c r="A36" s="118" t="s">
        <v>40</v>
      </c>
      <c r="B36" s="251"/>
      <c r="C36" s="251"/>
      <c r="D36" s="251"/>
      <c r="E36" s="251"/>
      <c r="F36" s="251"/>
    </row>
    <row r="37" spans="1:6" s="12" customFormat="1" ht="14.25" customHeight="1" x14ac:dyDescent="0.3">
      <c r="A37" s="118" t="s">
        <v>41</v>
      </c>
      <c r="B37" s="251"/>
      <c r="C37" s="251"/>
      <c r="D37" s="251"/>
      <c r="E37" s="251"/>
      <c r="F37" s="251"/>
    </row>
    <row r="38" spans="1:6" s="12" customFormat="1" ht="14.15" x14ac:dyDescent="0.3">
      <c r="A38" s="118" t="s">
        <v>42</v>
      </c>
      <c r="B38" s="252" t="s">
        <v>60</v>
      </c>
      <c r="C38" s="252"/>
      <c r="D38" s="252"/>
      <c r="E38" s="252"/>
      <c r="F38" s="252"/>
    </row>
    <row r="39" spans="1:6" s="12" customFormat="1" ht="14.25" customHeight="1" x14ac:dyDescent="0.3">
      <c r="A39" s="118" t="s">
        <v>43</v>
      </c>
      <c r="B39" s="251" t="s">
        <v>61</v>
      </c>
      <c r="C39" s="251"/>
      <c r="D39" s="251"/>
      <c r="E39" s="251"/>
      <c r="F39" s="251"/>
    </row>
    <row r="40" spans="1:6" s="12" customFormat="1" ht="14.25" customHeight="1" x14ac:dyDescent="0.3">
      <c r="A40" s="118" t="s">
        <v>64</v>
      </c>
      <c r="B40" s="251"/>
      <c r="C40" s="251"/>
      <c r="D40" s="251"/>
      <c r="E40" s="251"/>
      <c r="F40" s="251"/>
    </row>
    <row r="41" spans="1:6" s="12" customFormat="1" ht="28.3" x14ac:dyDescent="0.3">
      <c r="A41" s="123" t="s">
        <v>260</v>
      </c>
      <c r="B41" s="252" t="s">
        <v>261</v>
      </c>
      <c r="C41" s="252"/>
      <c r="D41" s="252"/>
      <c r="E41" s="252"/>
      <c r="F41" s="252"/>
    </row>
    <row r="42" spans="1:6" ht="14.15" x14ac:dyDescent="0.3">
      <c r="A42" s="118" t="s">
        <v>37</v>
      </c>
      <c r="B42" s="251" t="s">
        <v>262</v>
      </c>
      <c r="C42" s="251"/>
      <c r="D42" s="251"/>
      <c r="E42" s="251"/>
      <c r="F42" s="251"/>
    </row>
    <row r="43" spans="1:6" s="122" customFormat="1" ht="14.15" x14ac:dyDescent="0.3">
      <c r="A43" s="119" t="s">
        <v>38</v>
      </c>
      <c r="B43" s="251" t="s">
        <v>263</v>
      </c>
      <c r="C43" s="251"/>
      <c r="D43" s="251"/>
      <c r="E43" s="251"/>
      <c r="F43" s="251"/>
    </row>
    <row r="44" spans="1:6" ht="14.15" x14ac:dyDescent="0.3">
      <c r="A44" s="118" t="s">
        <v>39</v>
      </c>
      <c r="B44" s="252" t="s">
        <v>62</v>
      </c>
      <c r="C44" s="252"/>
      <c r="D44" s="252"/>
      <c r="E44" s="252"/>
      <c r="F44" s="252"/>
    </row>
    <row r="45" spans="1:6" s="122" customFormat="1" ht="14.15" x14ac:dyDescent="0.3">
      <c r="A45" s="121" t="s">
        <v>55</v>
      </c>
      <c r="B45" s="251" t="s">
        <v>63</v>
      </c>
      <c r="C45" s="251"/>
      <c r="D45" s="251"/>
      <c r="E45" s="251"/>
      <c r="F45" s="251"/>
    </row>
    <row r="46" spans="1:6" s="122" customFormat="1" ht="14.15" x14ac:dyDescent="0.3">
      <c r="A46" s="118" t="s">
        <v>264</v>
      </c>
      <c r="B46" s="251"/>
      <c r="C46" s="251"/>
      <c r="D46" s="251"/>
      <c r="E46" s="251"/>
      <c r="F46" s="251"/>
    </row>
    <row r="47" spans="1:6" s="122" customFormat="1" ht="14.15" x14ac:dyDescent="0.3">
      <c r="A47" s="119" t="s">
        <v>56</v>
      </c>
      <c r="B47" s="251"/>
      <c r="C47" s="251"/>
      <c r="D47" s="251"/>
      <c r="E47" s="251"/>
      <c r="F47" s="251"/>
    </row>
    <row r="48" spans="1:6" ht="14.15" x14ac:dyDescent="0.3">
      <c r="A48" s="119" t="s">
        <v>265</v>
      </c>
      <c r="B48" s="251"/>
      <c r="C48" s="251"/>
      <c r="D48" s="251"/>
      <c r="E48" s="251"/>
      <c r="F48" s="251"/>
    </row>
    <row r="49" spans="1:8" s="122" customFormat="1" ht="28.3" x14ac:dyDescent="0.3">
      <c r="A49" s="119" t="s">
        <v>266</v>
      </c>
      <c r="B49" s="251"/>
      <c r="C49" s="251"/>
      <c r="D49" s="251"/>
      <c r="E49" s="251"/>
      <c r="F49" s="251"/>
    </row>
    <row r="50" spans="1:8" s="122" customFormat="1" ht="14.15" x14ac:dyDescent="0.3">
      <c r="A50" s="119" t="s">
        <v>59</v>
      </c>
      <c r="B50" s="251"/>
      <c r="C50" s="251"/>
      <c r="D50" s="251"/>
      <c r="E50" s="251"/>
      <c r="F50" s="251"/>
    </row>
    <row r="51" spans="1:8" s="122" customFormat="1" ht="152.25" customHeight="1" x14ac:dyDescent="0.3">
      <c r="A51" s="119" t="s">
        <v>267</v>
      </c>
      <c r="B51" s="251"/>
      <c r="C51" s="251"/>
      <c r="D51" s="251"/>
      <c r="E51" s="251"/>
      <c r="F51" s="251"/>
    </row>
    <row r="52" spans="1:8" s="125" customFormat="1" ht="28.3" x14ac:dyDescent="0.35">
      <c r="A52" s="243" t="s">
        <v>268</v>
      </c>
      <c r="B52" s="244"/>
      <c r="C52" s="247" t="s">
        <v>1</v>
      </c>
      <c r="D52" s="247" t="s">
        <v>157</v>
      </c>
      <c r="E52" s="248" t="s">
        <v>269</v>
      </c>
      <c r="F52" s="124" t="s">
        <v>270</v>
      </c>
    </row>
    <row r="53" spans="1:8" s="125" customFormat="1" ht="28.3" x14ac:dyDescent="0.35">
      <c r="A53" s="245"/>
      <c r="B53" s="246"/>
      <c r="C53" s="247"/>
      <c r="D53" s="247"/>
      <c r="E53" s="248"/>
      <c r="F53" s="126" t="s">
        <v>160</v>
      </c>
    </row>
    <row r="54" spans="1:8" s="125" customFormat="1" ht="43.5" customHeight="1" x14ac:dyDescent="0.35">
      <c r="A54" s="249" t="s">
        <v>373</v>
      </c>
      <c r="B54" s="250"/>
      <c r="C54" s="127">
        <v>40002</v>
      </c>
      <c r="D54" s="128">
        <v>414</v>
      </c>
      <c r="E54" s="129">
        <v>198650</v>
      </c>
      <c r="F54" s="130" t="s">
        <v>272</v>
      </c>
    </row>
    <row r="55" spans="1:8" s="134" customFormat="1" ht="17.399999999999999" customHeight="1" x14ac:dyDescent="0.35">
      <c r="A55" s="131" t="s">
        <v>164</v>
      </c>
      <c r="B55" s="132"/>
      <c r="C55" s="133"/>
      <c r="D55" s="133"/>
      <c r="E55" s="133"/>
      <c r="F55" s="133"/>
    </row>
    <row r="56" spans="1:8" s="134" customFormat="1" ht="30.75" customHeight="1" x14ac:dyDescent="0.35">
      <c r="A56" s="239" t="s">
        <v>273</v>
      </c>
      <c r="B56" s="240"/>
      <c r="C56" s="127">
        <v>40102</v>
      </c>
      <c r="D56" s="128">
        <v>0.7</v>
      </c>
      <c r="E56" s="129">
        <v>650</v>
      </c>
      <c r="F56" s="130"/>
    </row>
    <row r="57" spans="1:8" s="134" customFormat="1" ht="30.75" customHeight="1" x14ac:dyDescent="0.35">
      <c r="A57" s="239" t="s">
        <v>274</v>
      </c>
      <c r="B57" s="240"/>
      <c r="C57" s="127">
        <v>40103</v>
      </c>
      <c r="D57" s="128">
        <v>0.7</v>
      </c>
      <c r="E57" s="129">
        <v>650</v>
      </c>
      <c r="F57" s="130"/>
    </row>
    <row r="58" spans="1:8" s="134" customFormat="1" ht="45.75" customHeight="1" x14ac:dyDescent="0.4">
      <c r="A58" s="239" t="s">
        <v>275</v>
      </c>
      <c r="B58" s="240"/>
      <c r="C58" s="127">
        <v>40104</v>
      </c>
      <c r="D58" s="128">
        <v>0</v>
      </c>
      <c r="E58" s="129">
        <v>0</v>
      </c>
      <c r="F58" s="130"/>
      <c r="G58" s="135"/>
    </row>
    <row r="59" spans="1:8" s="134" customFormat="1" ht="47.25" customHeight="1" x14ac:dyDescent="0.35">
      <c r="A59" s="239" t="s">
        <v>276</v>
      </c>
      <c r="B59" s="240"/>
      <c r="C59" s="127">
        <v>40105</v>
      </c>
      <c r="D59" s="128">
        <v>0</v>
      </c>
      <c r="E59" s="129">
        <v>0</v>
      </c>
      <c r="F59" s="130"/>
    </row>
    <row r="60" spans="1:8" s="134" customFormat="1" ht="24" customHeight="1" x14ac:dyDescent="0.35">
      <c r="A60" s="239" t="s">
        <v>277</v>
      </c>
      <c r="B60" s="240"/>
      <c r="C60" s="127">
        <v>40110</v>
      </c>
      <c r="D60" s="128">
        <v>-1.2</v>
      </c>
      <c r="E60" s="129">
        <v>2682</v>
      </c>
      <c r="F60" s="130"/>
    </row>
    <row r="61" spans="1:8" s="134" customFormat="1" ht="17.399999999999999" customHeight="1" x14ac:dyDescent="0.4">
      <c r="A61" s="236" t="s">
        <v>278</v>
      </c>
      <c r="B61" s="237"/>
      <c r="C61" s="237"/>
      <c r="D61" s="237"/>
      <c r="E61" s="237"/>
      <c r="F61" s="237"/>
      <c r="H61" s="135"/>
    </row>
    <row r="62" spans="1:8" s="134" customFormat="1" ht="31.5" customHeight="1" x14ac:dyDescent="0.4">
      <c r="A62" s="239" t="s">
        <v>279</v>
      </c>
      <c r="B62" s="240"/>
      <c r="C62" s="127">
        <v>40201</v>
      </c>
      <c r="D62" s="128">
        <v>0</v>
      </c>
      <c r="E62" s="129">
        <v>1980</v>
      </c>
      <c r="F62" s="130"/>
      <c r="H62" s="135"/>
    </row>
    <row r="63" spans="1:8" s="134" customFormat="1" ht="17.399999999999999" customHeight="1" x14ac:dyDescent="0.4">
      <c r="A63" s="239" t="s">
        <v>280</v>
      </c>
      <c r="B63" s="240"/>
      <c r="C63" s="127">
        <v>40204</v>
      </c>
      <c r="D63" s="128">
        <v>0.4</v>
      </c>
      <c r="E63" s="129">
        <v>3680</v>
      </c>
      <c r="F63" s="130"/>
      <c r="H63" s="135"/>
    </row>
    <row r="64" spans="1:8" s="134" customFormat="1" ht="17.399999999999999" customHeight="1" x14ac:dyDescent="0.4">
      <c r="A64" s="239" t="s">
        <v>281</v>
      </c>
      <c r="B64" s="240"/>
      <c r="C64" s="127">
        <v>40206</v>
      </c>
      <c r="D64" s="128">
        <v>0.5</v>
      </c>
      <c r="E64" s="129">
        <v>2490</v>
      </c>
      <c r="F64" s="130"/>
      <c r="H64" s="135"/>
    </row>
    <row r="65" spans="1:8" s="134" customFormat="1" ht="33" customHeight="1" x14ac:dyDescent="0.4">
      <c r="A65" s="239" t="s">
        <v>372</v>
      </c>
      <c r="B65" s="240"/>
      <c r="C65" s="127" t="s">
        <v>282</v>
      </c>
      <c r="D65" s="128" t="s">
        <v>283</v>
      </c>
      <c r="E65" s="129" t="s">
        <v>284</v>
      </c>
      <c r="F65" s="130"/>
      <c r="H65" s="135"/>
    </row>
    <row r="66" spans="1:8" s="140" customFormat="1" ht="31.5" customHeight="1" x14ac:dyDescent="0.4">
      <c r="A66" s="241" t="s">
        <v>285</v>
      </c>
      <c r="B66" s="242"/>
      <c r="C66" s="136">
        <v>40207</v>
      </c>
      <c r="D66" s="137">
        <v>4.3</v>
      </c>
      <c r="E66" s="138">
        <v>23365</v>
      </c>
      <c r="F66" s="139"/>
      <c r="H66" s="141"/>
    </row>
    <row r="67" spans="1:8" s="140" customFormat="1" ht="30.75" customHeight="1" x14ac:dyDescent="0.4">
      <c r="A67" s="241" t="s">
        <v>286</v>
      </c>
      <c r="B67" s="242"/>
      <c r="C67" s="136">
        <v>40208</v>
      </c>
      <c r="D67" s="137">
        <v>3.2</v>
      </c>
      <c r="E67" s="138">
        <v>16220</v>
      </c>
      <c r="F67" s="139"/>
      <c r="H67" s="141"/>
    </row>
    <row r="68" spans="1:8" s="140" customFormat="1" ht="37.5" customHeight="1" x14ac:dyDescent="0.4">
      <c r="A68" s="241" t="s">
        <v>287</v>
      </c>
      <c r="B68" s="242"/>
      <c r="C68" s="136">
        <v>40209</v>
      </c>
      <c r="D68" s="137">
        <v>1.6</v>
      </c>
      <c r="E68" s="138">
        <v>5980</v>
      </c>
      <c r="F68" s="139"/>
      <c r="H68" s="141"/>
    </row>
    <row r="69" spans="1:8" s="140" customFormat="1" ht="37.5" customHeight="1" x14ac:dyDescent="0.4">
      <c r="A69" s="241" t="s">
        <v>288</v>
      </c>
      <c r="B69" s="242"/>
      <c r="C69" s="136">
        <v>40221</v>
      </c>
      <c r="D69" s="137">
        <v>1.3</v>
      </c>
      <c r="E69" s="138">
        <v>7680</v>
      </c>
      <c r="F69" s="139"/>
      <c r="H69" s="141"/>
    </row>
    <row r="70" spans="1:8" s="125" customFormat="1" ht="32.25" customHeight="1" x14ac:dyDescent="0.35">
      <c r="A70" s="239" t="s">
        <v>289</v>
      </c>
      <c r="B70" s="240"/>
      <c r="C70" s="127">
        <v>40212</v>
      </c>
      <c r="D70" s="128">
        <v>1</v>
      </c>
      <c r="E70" s="129">
        <v>2980</v>
      </c>
      <c r="F70" s="130"/>
    </row>
    <row r="71" spans="1:8" s="134" customFormat="1" ht="17.399999999999999" customHeight="1" x14ac:dyDescent="0.35">
      <c r="A71" s="236" t="s">
        <v>120</v>
      </c>
      <c r="B71" s="237"/>
      <c r="C71" s="237"/>
      <c r="D71" s="237"/>
      <c r="E71" s="237"/>
      <c r="F71" s="237"/>
    </row>
    <row r="72" spans="1:8" s="125" customFormat="1" ht="48" customHeight="1" x14ac:dyDescent="0.35">
      <c r="A72" s="234" t="s">
        <v>290</v>
      </c>
      <c r="B72" s="235"/>
      <c r="C72" s="127">
        <v>40301</v>
      </c>
      <c r="D72" s="128" t="s">
        <v>122</v>
      </c>
      <c r="E72" s="129">
        <v>590</v>
      </c>
      <c r="F72" s="130"/>
    </row>
    <row r="73" spans="1:8" s="125" customFormat="1" ht="48.75" customHeight="1" x14ac:dyDescent="0.35">
      <c r="A73" s="234" t="s">
        <v>291</v>
      </c>
      <c r="B73" s="235"/>
      <c r="C73" s="127">
        <v>40302</v>
      </c>
      <c r="D73" s="128" t="s">
        <v>122</v>
      </c>
      <c r="E73" s="129">
        <v>1690</v>
      </c>
      <c r="F73" s="130"/>
    </row>
    <row r="74" spans="1:8" s="125" customFormat="1" ht="54" customHeight="1" x14ac:dyDescent="0.35">
      <c r="A74" s="234" t="s">
        <v>292</v>
      </c>
      <c r="B74" s="235"/>
      <c r="C74" s="127">
        <v>40303</v>
      </c>
      <c r="D74" s="128" t="s">
        <v>122</v>
      </c>
      <c r="E74" s="129">
        <v>740</v>
      </c>
      <c r="F74" s="130"/>
    </row>
    <row r="75" spans="1:8" s="125" customFormat="1" ht="45.75" customHeight="1" x14ac:dyDescent="0.35">
      <c r="A75" s="234" t="s">
        <v>293</v>
      </c>
      <c r="B75" s="235"/>
      <c r="C75" s="127">
        <v>40304</v>
      </c>
      <c r="D75" s="128" t="s">
        <v>122</v>
      </c>
      <c r="E75" s="129">
        <v>1980</v>
      </c>
      <c r="F75" s="130"/>
    </row>
    <row r="76" spans="1:8" s="134" customFormat="1" ht="17.399999999999999" customHeight="1" x14ac:dyDescent="0.35">
      <c r="A76" s="236" t="s">
        <v>133</v>
      </c>
      <c r="B76" s="237"/>
      <c r="C76" s="237"/>
      <c r="D76" s="237"/>
      <c r="E76" s="237"/>
      <c r="F76" s="238"/>
    </row>
    <row r="77" spans="1:8" s="125" customFormat="1" ht="13.4" customHeight="1" x14ac:dyDescent="0.35">
      <c r="A77" s="239" t="s">
        <v>134</v>
      </c>
      <c r="B77" s="240"/>
      <c r="C77" s="127">
        <v>40401</v>
      </c>
      <c r="D77" s="128">
        <v>0</v>
      </c>
      <c r="E77" s="129">
        <v>0</v>
      </c>
      <c r="F77" s="130"/>
    </row>
    <row r="78" spans="1:8" s="125" customFormat="1" ht="13.4" customHeight="1" x14ac:dyDescent="0.35">
      <c r="A78" s="239" t="s">
        <v>135</v>
      </c>
      <c r="B78" s="240"/>
      <c r="C78" s="127">
        <v>40402</v>
      </c>
      <c r="D78" s="128">
        <v>0</v>
      </c>
      <c r="E78" s="129">
        <v>0</v>
      </c>
      <c r="F78" s="130"/>
    </row>
    <row r="79" spans="1:8" s="125" customFormat="1" ht="13.4" customHeight="1" x14ac:dyDescent="0.35">
      <c r="A79" s="239" t="s">
        <v>136</v>
      </c>
      <c r="B79" s="240"/>
      <c r="C79" s="127">
        <v>40403</v>
      </c>
      <c r="D79" s="128">
        <v>0</v>
      </c>
      <c r="E79" s="129">
        <v>0</v>
      </c>
      <c r="F79" s="130"/>
    </row>
    <row r="80" spans="1:8" s="134" customFormat="1" ht="17.399999999999999" customHeight="1" x14ac:dyDescent="0.35">
      <c r="A80" s="236" t="s">
        <v>137</v>
      </c>
      <c r="B80" s="237"/>
      <c r="C80" s="237"/>
      <c r="D80" s="237"/>
      <c r="E80" s="237"/>
      <c r="F80" s="237"/>
    </row>
    <row r="81" spans="1:6" s="142" customFormat="1" ht="90" customHeight="1" x14ac:dyDescent="0.35">
      <c r="A81" s="239" t="s">
        <v>294</v>
      </c>
      <c r="B81" s="240"/>
      <c r="C81" s="127">
        <v>40501</v>
      </c>
      <c r="D81" s="128">
        <v>0</v>
      </c>
      <c r="E81" s="129">
        <v>0</v>
      </c>
      <c r="F81" s="130"/>
    </row>
    <row r="82" spans="1:6" s="125" customFormat="1" ht="89.25" customHeight="1" x14ac:dyDescent="0.35">
      <c r="A82" s="239" t="s">
        <v>295</v>
      </c>
      <c r="B82" s="240"/>
      <c r="C82" s="127">
        <v>40502</v>
      </c>
      <c r="D82" s="128">
        <v>0</v>
      </c>
      <c r="E82" s="129">
        <v>0</v>
      </c>
      <c r="F82" s="130"/>
    </row>
    <row r="83" spans="1:6" s="125" customFormat="1" ht="69.75" customHeight="1" x14ac:dyDescent="0.35">
      <c r="A83" s="239" t="s">
        <v>296</v>
      </c>
      <c r="B83" s="240"/>
      <c r="C83" s="127">
        <v>40503</v>
      </c>
      <c r="D83" s="128">
        <v>0</v>
      </c>
      <c r="E83" s="129">
        <v>89</v>
      </c>
      <c r="F83" s="130" t="s">
        <v>272</v>
      </c>
    </row>
    <row r="84" spans="1:6" s="134" customFormat="1" ht="17.399999999999999" customHeight="1" x14ac:dyDescent="0.35">
      <c r="A84" s="236" t="s">
        <v>144</v>
      </c>
      <c r="B84" s="237"/>
      <c r="C84" s="237"/>
      <c r="D84" s="237"/>
      <c r="E84" s="237"/>
      <c r="F84" s="237"/>
    </row>
    <row r="85" spans="1:6" s="125" customFormat="1" ht="25.5" customHeight="1" x14ac:dyDescent="0.35">
      <c r="A85" s="232" t="s">
        <v>297</v>
      </c>
      <c r="B85" s="233"/>
      <c r="C85" s="127">
        <v>40711</v>
      </c>
      <c r="D85" s="128">
        <v>0</v>
      </c>
      <c r="E85" s="129">
        <v>145</v>
      </c>
      <c r="F85" s="143"/>
    </row>
    <row r="86" spans="1:6" s="125" customFormat="1" ht="28.3" x14ac:dyDescent="0.35">
      <c r="A86" s="227" t="s">
        <v>298</v>
      </c>
      <c r="B86" s="228"/>
      <c r="C86" s="229"/>
      <c r="D86" s="144" t="s">
        <v>157</v>
      </c>
      <c r="E86" s="230" t="s">
        <v>299</v>
      </c>
      <c r="F86" s="231"/>
    </row>
    <row r="87" spans="1:6" s="125" customFormat="1" ht="18" customHeight="1" x14ac:dyDescent="0.35">
      <c r="A87" s="216" t="s">
        <v>300</v>
      </c>
      <c r="B87" s="217"/>
      <c r="C87" s="218"/>
      <c r="D87" s="128">
        <f>+SUMIF(F55:F85,"x",D55:D85)</f>
        <v>0</v>
      </c>
      <c r="E87" s="219">
        <f>+SUMIF(F55:F85,"x",E55:E85)</f>
        <v>89</v>
      </c>
      <c r="F87" s="220"/>
    </row>
    <row r="88" spans="1:6" s="125" customFormat="1" ht="18" customHeight="1" x14ac:dyDescent="0.35">
      <c r="A88" s="216" t="s">
        <v>301</v>
      </c>
      <c r="B88" s="217"/>
      <c r="C88" s="218"/>
      <c r="D88" s="128"/>
      <c r="E88" s="219"/>
      <c r="F88" s="220"/>
    </row>
    <row r="89" spans="1:6" s="125" customFormat="1" ht="18" customHeight="1" x14ac:dyDescent="0.35">
      <c r="A89" s="216" t="s">
        <v>302</v>
      </c>
      <c r="B89" s="217"/>
      <c r="C89" s="218"/>
      <c r="D89" s="128"/>
      <c r="E89" s="219"/>
      <c r="F89" s="220"/>
    </row>
    <row r="90" spans="1:6" s="125" customFormat="1" ht="18" customHeight="1" x14ac:dyDescent="0.35">
      <c r="A90" s="221" t="s">
        <v>303</v>
      </c>
      <c r="B90" s="222"/>
      <c r="C90" s="223"/>
      <c r="D90" s="145">
        <f>+D87+D89</f>
        <v>0</v>
      </c>
      <c r="E90" s="219">
        <f>+E87+E88+E89</f>
        <v>89</v>
      </c>
      <c r="F90" s="220"/>
    </row>
    <row r="91" spans="1:6" ht="58.5" customHeight="1" x14ac:dyDescent="0.3">
      <c r="A91" s="224" t="s">
        <v>304</v>
      </c>
      <c r="B91" s="225"/>
      <c r="C91" s="225"/>
      <c r="D91" s="225"/>
      <c r="E91" s="225"/>
      <c r="F91" s="226"/>
    </row>
    <row r="92" spans="1:6" s="12" customFormat="1" ht="12.75" customHeight="1" x14ac:dyDescent="0.3">
      <c r="A92" s="146"/>
      <c r="B92" s="146"/>
      <c r="C92" s="146"/>
    </row>
    <row r="93" spans="1:6" ht="38.25" customHeight="1" x14ac:dyDescent="0.3"/>
    <row r="94" spans="1:6" s="122" customFormat="1" ht="18" customHeight="1" x14ac:dyDescent="0.3">
      <c r="A94" s="146"/>
      <c r="B94" s="146"/>
      <c r="C94" s="146"/>
      <c r="D94" s="116"/>
      <c r="E94" s="116"/>
      <c r="F94" s="116"/>
    </row>
    <row r="95" spans="1:6" ht="18" customHeight="1" x14ac:dyDescent="0.3"/>
    <row r="96" spans="1:6" ht="12.75" customHeight="1" x14ac:dyDescent="0.3">
      <c r="D96" s="122"/>
      <c r="E96" s="122"/>
      <c r="F96" s="122"/>
    </row>
    <row r="97" spans="1:6" ht="12.65" customHeight="1" x14ac:dyDescent="0.3"/>
    <row r="98" spans="1:6" s="122" customFormat="1" ht="12.75" customHeight="1" x14ac:dyDescent="0.3">
      <c r="A98" s="146"/>
      <c r="B98" s="146"/>
      <c r="C98" s="146"/>
      <c r="D98" s="116"/>
      <c r="E98" s="116"/>
      <c r="F98" s="116"/>
    </row>
    <row r="99" spans="1:6" ht="12.75" customHeight="1" x14ac:dyDescent="0.3"/>
    <row r="100" spans="1:6" s="122" customFormat="1" ht="12.65" customHeight="1" x14ac:dyDescent="0.3">
      <c r="A100" s="146"/>
      <c r="B100" s="146"/>
      <c r="C100" s="146"/>
    </row>
    <row r="101" spans="1:6" ht="12.75" customHeight="1" x14ac:dyDescent="0.3"/>
    <row r="102" spans="1:6" ht="12.75" customHeight="1" x14ac:dyDescent="0.3">
      <c r="D102" s="122"/>
      <c r="E102" s="122"/>
      <c r="F102" s="122"/>
    </row>
    <row r="103" spans="1:6" ht="77.25" customHeight="1" x14ac:dyDescent="0.3"/>
    <row r="105" spans="1:6" ht="12.75" customHeight="1" x14ac:dyDescent="0.3"/>
    <row r="106" spans="1:6" ht="12.65" customHeight="1" x14ac:dyDescent="0.3"/>
    <row r="107" spans="1:6" ht="12.75" customHeight="1" x14ac:dyDescent="0.3"/>
    <row r="108" spans="1:6" ht="22.5" customHeight="1" x14ac:dyDescent="0.3"/>
    <row r="109" spans="1:6" ht="33.75" customHeight="1" x14ac:dyDescent="0.3"/>
    <row r="110" spans="1:6" ht="18" customHeight="1" x14ac:dyDescent="0.3"/>
    <row r="111" spans="1:6" s="122" customFormat="1" ht="12.75" customHeight="1" x14ac:dyDescent="0.3">
      <c r="A111" s="146"/>
      <c r="B111" s="146"/>
      <c r="C111" s="146"/>
      <c r="D111" s="116"/>
      <c r="E111" s="116"/>
      <c r="F111" s="116"/>
    </row>
    <row r="112" spans="1:6" s="122" customFormat="1" ht="18" customHeight="1" x14ac:dyDescent="0.3">
      <c r="A112" s="146"/>
      <c r="B112" s="146"/>
      <c r="C112" s="146"/>
      <c r="D112" s="116"/>
      <c r="E112" s="116"/>
      <c r="F112" s="116"/>
    </row>
    <row r="113" spans="1:8" s="122" customFormat="1" ht="12.75" customHeight="1" x14ac:dyDescent="0.3">
      <c r="A113" s="146"/>
      <c r="B113" s="146"/>
      <c r="C113" s="146"/>
    </row>
    <row r="114" spans="1:8" s="122" customFormat="1" ht="12.75" customHeight="1" x14ac:dyDescent="0.3">
      <c r="A114" s="146"/>
      <c r="B114" s="146"/>
      <c r="C114" s="146"/>
    </row>
    <row r="115" spans="1:8" s="122" customFormat="1" ht="12.75" customHeight="1" x14ac:dyDescent="0.3">
      <c r="A115" s="146"/>
      <c r="B115" s="146"/>
      <c r="C115" s="146"/>
    </row>
    <row r="116" spans="1:8" s="122" customFormat="1" ht="12.75" customHeight="1" x14ac:dyDescent="0.3">
      <c r="A116" s="146"/>
      <c r="B116" s="146"/>
      <c r="C116" s="146"/>
    </row>
    <row r="117" spans="1:8" s="122" customFormat="1" ht="21" customHeight="1" x14ac:dyDescent="0.3">
      <c r="A117" s="146"/>
      <c r="B117" s="146"/>
      <c r="C117" s="146"/>
    </row>
    <row r="118" spans="1:8" s="122" customFormat="1" ht="12.75" customHeight="1" x14ac:dyDescent="0.3">
      <c r="A118" s="146"/>
      <c r="B118" s="146"/>
      <c r="C118" s="146"/>
    </row>
    <row r="119" spans="1:8" ht="12.75" customHeight="1" x14ac:dyDescent="0.3">
      <c r="D119" s="122"/>
      <c r="E119" s="122"/>
      <c r="F119" s="122"/>
    </row>
    <row r="120" spans="1:8" ht="12.75" customHeight="1" x14ac:dyDescent="0.3">
      <c r="D120" s="122"/>
      <c r="E120" s="122"/>
      <c r="F120" s="122"/>
    </row>
    <row r="121" spans="1:8" ht="18" customHeight="1" x14ac:dyDescent="0.3"/>
    <row r="122" spans="1:8" ht="12.75" customHeight="1" x14ac:dyDescent="0.3"/>
    <row r="125" spans="1:8" ht="12.65" customHeight="1" x14ac:dyDescent="0.3"/>
    <row r="126" spans="1:8" s="147" customFormat="1" ht="12.75" customHeight="1" x14ac:dyDescent="0.3">
      <c r="A126" s="146"/>
      <c r="B126" s="146"/>
      <c r="C126" s="146"/>
      <c r="D126" s="116"/>
      <c r="E126" s="116"/>
      <c r="F126" s="116"/>
      <c r="G126" s="116"/>
      <c r="H126" s="116"/>
    </row>
    <row r="127" spans="1:8" s="147" customFormat="1" ht="18" customHeight="1" x14ac:dyDescent="0.3">
      <c r="A127" s="146"/>
      <c r="B127" s="146"/>
      <c r="C127" s="146"/>
      <c r="D127" s="116"/>
      <c r="E127" s="116"/>
      <c r="F127" s="116"/>
      <c r="G127" s="116"/>
      <c r="H127" s="116"/>
    </row>
    <row r="128" spans="1:8" s="147" customFormat="1" ht="12.75" customHeight="1" x14ac:dyDescent="0.3">
      <c r="A128" s="146"/>
      <c r="B128" s="146"/>
      <c r="C128" s="146"/>
      <c r="D128" s="116"/>
      <c r="E128" s="116"/>
      <c r="F128" s="116"/>
      <c r="G128" s="116"/>
      <c r="H128" s="116"/>
    </row>
    <row r="129" spans="1:8" s="147" customFormat="1" x14ac:dyDescent="0.3">
      <c r="A129" s="146"/>
      <c r="B129" s="146"/>
      <c r="C129" s="146"/>
      <c r="D129" s="116"/>
      <c r="E129" s="116"/>
      <c r="F129" s="116"/>
      <c r="G129" s="116"/>
      <c r="H129" s="116"/>
    </row>
    <row r="130" spans="1:8" s="147" customFormat="1" x14ac:dyDescent="0.3">
      <c r="A130" s="146"/>
      <c r="B130" s="146"/>
      <c r="C130" s="146"/>
      <c r="D130" s="116"/>
      <c r="E130" s="116"/>
      <c r="F130" s="116"/>
      <c r="G130" s="116"/>
      <c r="H130" s="116"/>
    </row>
    <row r="131" spans="1:8" s="147" customFormat="1" ht="18" customHeight="1" x14ac:dyDescent="0.3">
      <c r="A131" s="146"/>
      <c r="B131" s="146"/>
      <c r="C131" s="146"/>
      <c r="D131" s="116"/>
      <c r="E131" s="116"/>
      <c r="F131" s="116"/>
      <c r="G131" s="116"/>
      <c r="H131" s="116"/>
    </row>
    <row r="132" spans="1:8" s="147" customFormat="1" x14ac:dyDescent="0.3">
      <c r="A132" s="146"/>
      <c r="B132" s="146"/>
      <c r="C132" s="146"/>
      <c r="D132" s="116"/>
      <c r="E132" s="116"/>
      <c r="F132" s="116"/>
      <c r="G132" s="116"/>
      <c r="H132" s="116"/>
    </row>
    <row r="133" spans="1:8" s="147" customFormat="1" x14ac:dyDescent="0.3">
      <c r="A133" s="146"/>
      <c r="B133" s="146"/>
      <c r="C133" s="146"/>
      <c r="D133" s="116"/>
      <c r="E133" s="116"/>
      <c r="F133" s="116"/>
      <c r="G133" s="116"/>
      <c r="H133" s="116"/>
    </row>
    <row r="134" spans="1:8" s="147" customFormat="1" x14ac:dyDescent="0.3">
      <c r="A134" s="146"/>
      <c r="B134" s="146"/>
      <c r="C134" s="146"/>
      <c r="D134" s="116"/>
      <c r="E134" s="116"/>
      <c r="F134" s="116"/>
      <c r="G134" s="116"/>
      <c r="H134" s="116"/>
    </row>
    <row r="135" spans="1:8" s="147" customFormat="1" x14ac:dyDescent="0.3">
      <c r="A135" s="146"/>
      <c r="B135" s="146"/>
      <c r="C135" s="146"/>
      <c r="D135" s="116"/>
      <c r="E135" s="116"/>
      <c r="F135" s="116"/>
      <c r="G135" s="116"/>
      <c r="H135" s="116"/>
    </row>
    <row r="136" spans="1:8" s="147" customFormat="1" x14ac:dyDescent="0.3">
      <c r="A136" s="146"/>
      <c r="B136" s="146"/>
      <c r="C136" s="146"/>
      <c r="D136" s="116"/>
      <c r="E136" s="116"/>
      <c r="F136" s="116"/>
      <c r="G136" s="116"/>
      <c r="H136" s="116"/>
    </row>
    <row r="137" spans="1:8" s="147" customFormat="1" x14ac:dyDescent="0.3">
      <c r="A137" s="146"/>
      <c r="B137" s="146"/>
      <c r="C137" s="146"/>
      <c r="D137" s="116"/>
      <c r="E137" s="116"/>
      <c r="F137" s="116"/>
      <c r="G137" s="116"/>
      <c r="H137" s="116"/>
    </row>
    <row r="138" spans="1:8" s="147" customFormat="1" x14ac:dyDescent="0.3">
      <c r="A138" s="146"/>
      <c r="B138" s="146"/>
      <c r="C138" s="146"/>
      <c r="D138" s="116"/>
      <c r="E138" s="116"/>
      <c r="F138" s="116"/>
      <c r="G138" s="116"/>
      <c r="H138" s="116"/>
    </row>
    <row r="139" spans="1:8" s="147" customFormat="1" x14ac:dyDescent="0.3">
      <c r="A139" s="146"/>
      <c r="B139" s="146"/>
      <c r="C139" s="146"/>
      <c r="D139" s="116"/>
      <c r="E139" s="116"/>
      <c r="F139" s="116"/>
      <c r="G139" s="116"/>
      <c r="H139" s="116"/>
    </row>
    <row r="140" spans="1:8" s="147" customFormat="1" x14ac:dyDescent="0.3">
      <c r="A140" s="146"/>
      <c r="B140" s="146"/>
      <c r="C140" s="146"/>
      <c r="D140" s="116"/>
      <c r="E140" s="116"/>
      <c r="F140" s="116"/>
      <c r="G140" s="116"/>
      <c r="H140" s="116"/>
    </row>
    <row r="141" spans="1:8" s="147" customFormat="1" ht="12.75" customHeight="1" x14ac:dyDescent="0.3">
      <c r="A141" s="146"/>
      <c r="B141" s="146"/>
      <c r="C141" s="146"/>
      <c r="D141" s="116"/>
      <c r="E141" s="116"/>
      <c r="F141" s="116"/>
      <c r="G141" s="116"/>
      <c r="H141" s="116"/>
    </row>
    <row r="142" spans="1:8" s="147" customFormat="1" x14ac:dyDescent="0.3">
      <c r="A142" s="146"/>
      <c r="B142" s="146"/>
      <c r="C142" s="146"/>
      <c r="D142" s="116"/>
      <c r="E142" s="116"/>
      <c r="F142" s="116"/>
      <c r="G142" s="116"/>
      <c r="H142" s="116"/>
    </row>
    <row r="143" spans="1:8" s="147" customFormat="1" x14ac:dyDescent="0.3">
      <c r="A143" s="146"/>
      <c r="B143" s="146"/>
      <c r="C143" s="146"/>
      <c r="D143" s="116"/>
      <c r="E143" s="116"/>
      <c r="F143" s="116"/>
      <c r="G143" s="116"/>
      <c r="H143" s="116"/>
    </row>
    <row r="144" spans="1:8" s="147" customFormat="1" ht="12.75" customHeight="1" x14ac:dyDescent="0.3">
      <c r="A144" s="146"/>
      <c r="B144" s="146"/>
      <c r="C144" s="146"/>
      <c r="D144" s="116"/>
      <c r="E144" s="116"/>
      <c r="F144" s="116"/>
      <c r="G144" s="116"/>
      <c r="H144" s="116"/>
    </row>
    <row r="145" spans="1:8" s="147" customFormat="1" ht="12.75" customHeight="1" x14ac:dyDescent="0.3">
      <c r="A145" s="146"/>
      <c r="B145" s="146"/>
      <c r="C145" s="146"/>
      <c r="D145" s="116"/>
      <c r="E145" s="116"/>
      <c r="F145" s="116"/>
      <c r="G145" s="116"/>
      <c r="H145" s="116"/>
    </row>
    <row r="146" spans="1:8" s="147" customFormat="1" ht="18" customHeight="1" x14ac:dyDescent="0.3">
      <c r="A146" s="146"/>
      <c r="B146" s="146"/>
      <c r="C146" s="146"/>
      <c r="D146" s="116"/>
      <c r="E146" s="116"/>
      <c r="F146" s="116"/>
      <c r="G146" s="116"/>
      <c r="H146" s="116"/>
    </row>
    <row r="147" spans="1:8" s="147" customFormat="1" ht="12.75" customHeight="1" x14ac:dyDescent="0.3">
      <c r="A147" s="146"/>
      <c r="B147" s="146"/>
      <c r="C147" s="146"/>
      <c r="D147" s="116"/>
      <c r="E147" s="116"/>
      <c r="F147" s="116"/>
      <c r="G147" s="116"/>
      <c r="H147" s="116"/>
    </row>
    <row r="148" spans="1:8" s="147" customFormat="1" x14ac:dyDescent="0.3">
      <c r="A148" s="146"/>
      <c r="B148" s="146"/>
      <c r="C148" s="146"/>
      <c r="D148" s="116"/>
      <c r="E148" s="116"/>
      <c r="F148" s="116"/>
      <c r="G148" s="116"/>
      <c r="H148" s="116"/>
    </row>
    <row r="149" spans="1:8" s="147" customFormat="1" ht="12.75" customHeight="1" x14ac:dyDescent="0.3">
      <c r="A149" s="146"/>
      <c r="B149" s="146"/>
      <c r="C149" s="146"/>
      <c r="D149" s="116"/>
      <c r="E149" s="116"/>
      <c r="F149" s="116"/>
      <c r="G149" s="116"/>
      <c r="H149" s="116"/>
    </row>
    <row r="150" spans="1:8" s="147" customFormat="1" ht="12.75" customHeight="1" x14ac:dyDescent="0.3">
      <c r="A150" s="146"/>
      <c r="B150" s="146"/>
      <c r="C150" s="146"/>
      <c r="D150" s="116"/>
      <c r="E150" s="116"/>
      <c r="F150" s="116"/>
      <c r="G150" s="116"/>
      <c r="H150" s="116"/>
    </row>
    <row r="151" spans="1:8" s="147" customFormat="1" ht="12.75" customHeight="1" x14ac:dyDescent="0.3">
      <c r="A151" s="146"/>
      <c r="B151" s="146"/>
      <c r="C151" s="146"/>
      <c r="D151" s="116"/>
      <c r="E151" s="116"/>
      <c r="F151" s="116"/>
      <c r="G151" s="116"/>
      <c r="H151" s="116"/>
    </row>
    <row r="152" spans="1:8" s="147" customFormat="1" ht="12.75" customHeight="1" x14ac:dyDescent="0.3">
      <c r="A152" s="146"/>
      <c r="B152" s="146"/>
      <c r="C152" s="146"/>
      <c r="D152" s="116"/>
      <c r="E152" s="116"/>
      <c r="F152" s="116"/>
      <c r="G152" s="116"/>
      <c r="H152" s="116"/>
    </row>
    <row r="153" spans="1:8" s="147" customFormat="1" x14ac:dyDescent="0.3">
      <c r="A153" s="146"/>
      <c r="B153" s="146"/>
      <c r="C153" s="146"/>
      <c r="D153" s="116"/>
      <c r="E153" s="116"/>
      <c r="F153" s="116"/>
      <c r="G153" s="116"/>
      <c r="H153" s="116"/>
    </row>
    <row r="154" spans="1:8" s="147" customFormat="1" x14ac:dyDescent="0.3">
      <c r="A154" s="146"/>
      <c r="B154" s="146"/>
      <c r="C154" s="146"/>
      <c r="D154" s="116"/>
      <c r="E154" s="116"/>
      <c r="F154" s="116"/>
      <c r="G154" s="116"/>
      <c r="H154" s="116"/>
    </row>
    <row r="155" spans="1:8" s="147" customFormat="1" ht="12.75" customHeight="1" x14ac:dyDescent="0.3">
      <c r="A155" s="146"/>
      <c r="B155" s="146"/>
      <c r="C155" s="146"/>
      <c r="D155" s="116"/>
      <c r="E155" s="116"/>
      <c r="F155" s="116"/>
      <c r="G155" s="116"/>
      <c r="H155" s="116"/>
    </row>
    <row r="156" spans="1:8" s="147" customFormat="1" ht="12.75" customHeight="1" x14ac:dyDescent="0.3">
      <c r="A156" s="146"/>
      <c r="B156" s="146"/>
      <c r="C156" s="146"/>
      <c r="D156" s="116"/>
      <c r="E156" s="116"/>
      <c r="F156" s="116"/>
      <c r="G156" s="116"/>
      <c r="H156" s="116"/>
    </row>
    <row r="157" spans="1:8" s="147" customFormat="1" ht="12.75" customHeight="1" x14ac:dyDescent="0.3">
      <c r="A157" s="146"/>
      <c r="B157" s="146"/>
      <c r="C157" s="146"/>
      <c r="D157" s="116"/>
      <c r="E157" s="116"/>
      <c r="F157" s="116"/>
      <c r="G157" s="116"/>
      <c r="H157" s="116"/>
    </row>
    <row r="158" spans="1:8" s="147" customFormat="1" ht="12.75" customHeight="1" x14ac:dyDescent="0.3">
      <c r="A158" s="146"/>
      <c r="B158" s="146"/>
      <c r="C158" s="146"/>
      <c r="D158" s="116"/>
      <c r="E158" s="116"/>
      <c r="F158" s="116"/>
      <c r="G158" s="116"/>
      <c r="H158" s="116"/>
    </row>
    <row r="159" spans="1:8" s="147" customFormat="1" x14ac:dyDescent="0.3">
      <c r="A159" s="146"/>
      <c r="B159" s="146"/>
      <c r="C159" s="146"/>
      <c r="D159" s="116"/>
      <c r="E159" s="116"/>
      <c r="F159" s="116"/>
      <c r="G159" s="116"/>
      <c r="H159" s="116"/>
    </row>
    <row r="160" spans="1:8" s="147" customFormat="1" x14ac:dyDescent="0.3">
      <c r="A160" s="146"/>
      <c r="B160" s="146"/>
      <c r="C160" s="146"/>
      <c r="D160" s="116"/>
      <c r="E160" s="116"/>
      <c r="F160" s="116"/>
      <c r="G160" s="116"/>
      <c r="H160" s="116"/>
    </row>
    <row r="161" spans="1:8" s="147" customFormat="1" ht="12.75" customHeight="1" x14ac:dyDescent="0.3">
      <c r="A161" s="146"/>
      <c r="B161" s="146"/>
      <c r="C161" s="146"/>
      <c r="D161" s="116"/>
      <c r="E161" s="116"/>
      <c r="F161" s="116"/>
      <c r="G161" s="116"/>
      <c r="H161" s="116"/>
    </row>
    <row r="162" spans="1:8" s="147" customFormat="1" ht="12.75" customHeight="1" x14ac:dyDescent="0.3">
      <c r="A162" s="146"/>
      <c r="B162" s="146"/>
      <c r="C162" s="146"/>
      <c r="D162" s="116"/>
      <c r="E162" s="116"/>
      <c r="F162" s="116"/>
      <c r="G162" s="116"/>
      <c r="H162" s="116"/>
    </row>
    <row r="163" spans="1:8" s="147" customFormat="1" x14ac:dyDescent="0.3">
      <c r="A163" s="146"/>
      <c r="B163" s="146"/>
      <c r="C163" s="146"/>
      <c r="D163" s="116"/>
      <c r="E163" s="116"/>
      <c r="F163" s="116"/>
      <c r="G163" s="116"/>
      <c r="H163" s="116"/>
    </row>
    <row r="164" spans="1:8" s="147" customFormat="1" x14ac:dyDescent="0.3">
      <c r="A164" s="146"/>
      <c r="B164" s="146"/>
      <c r="C164" s="146"/>
      <c r="D164" s="116"/>
      <c r="E164" s="116"/>
      <c r="F164" s="116"/>
      <c r="G164" s="116"/>
      <c r="H164" s="116"/>
    </row>
  </sheetData>
  <sheetProtection selectLockedCells="1" selectUnlockedCells="1"/>
  <mergeCells count="95">
    <mergeCell ref="B12:F12"/>
    <mergeCell ref="A1:F1"/>
    <mergeCell ref="A2:F2"/>
    <mergeCell ref="B3:F3"/>
    <mergeCell ref="B4:F4"/>
    <mergeCell ref="B5:F5"/>
    <mergeCell ref="B6:F6"/>
    <mergeCell ref="B7:F7"/>
    <mergeCell ref="B8:F8"/>
    <mergeCell ref="B9:F9"/>
    <mergeCell ref="B10:F10"/>
    <mergeCell ref="B11:F11"/>
    <mergeCell ref="B24:F24"/>
    <mergeCell ref="B13:F13"/>
    <mergeCell ref="B14:F14"/>
    <mergeCell ref="B15:F15"/>
    <mergeCell ref="B16:F16"/>
    <mergeCell ref="B17:F17"/>
    <mergeCell ref="B18:F18"/>
    <mergeCell ref="B19:F19"/>
    <mergeCell ref="B20:F20"/>
    <mergeCell ref="B21:F21"/>
    <mergeCell ref="B22:F22"/>
    <mergeCell ref="B23:F23"/>
    <mergeCell ref="B38:F38"/>
    <mergeCell ref="B25:F25"/>
    <mergeCell ref="B26:F26"/>
    <mergeCell ref="B27:F27"/>
    <mergeCell ref="B29:F29"/>
    <mergeCell ref="B31:F31"/>
    <mergeCell ref="B32:F32"/>
    <mergeCell ref="B33:F33"/>
    <mergeCell ref="B34:F34"/>
    <mergeCell ref="B35:F35"/>
    <mergeCell ref="B36:F36"/>
    <mergeCell ref="B37:F37"/>
    <mergeCell ref="B50:F50"/>
    <mergeCell ref="B39:F39"/>
    <mergeCell ref="B40:F40"/>
    <mergeCell ref="B41:F41"/>
    <mergeCell ref="B42:F42"/>
    <mergeCell ref="B43:F43"/>
    <mergeCell ref="B44:F44"/>
    <mergeCell ref="B45:F45"/>
    <mergeCell ref="B46:F46"/>
    <mergeCell ref="B47:F47"/>
    <mergeCell ref="B48:F48"/>
    <mergeCell ref="B49:F49"/>
    <mergeCell ref="A61:F61"/>
    <mergeCell ref="B51:F51"/>
    <mergeCell ref="A52:B53"/>
    <mergeCell ref="C52:C53"/>
    <mergeCell ref="D52:D53"/>
    <mergeCell ref="E52:E53"/>
    <mergeCell ref="A54:B54"/>
    <mergeCell ref="A56:B56"/>
    <mergeCell ref="A57:B57"/>
    <mergeCell ref="A58:B58"/>
    <mergeCell ref="A59:B59"/>
    <mergeCell ref="A60:B60"/>
    <mergeCell ref="A73:B73"/>
    <mergeCell ref="A62:B62"/>
    <mergeCell ref="A63:B63"/>
    <mergeCell ref="A64:B64"/>
    <mergeCell ref="A65:B65"/>
    <mergeCell ref="A66:B66"/>
    <mergeCell ref="A67:B67"/>
    <mergeCell ref="A68:B68"/>
    <mergeCell ref="A69:B69"/>
    <mergeCell ref="A70:B70"/>
    <mergeCell ref="A71:F71"/>
    <mergeCell ref="A72:B72"/>
    <mergeCell ref="A85:B85"/>
    <mergeCell ref="A74:B74"/>
    <mergeCell ref="A75:B75"/>
    <mergeCell ref="A76:F76"/>
    <mergeCell ref="A77:B77"/>
    <mergeCell ref="A78:B78"/>
    <mergeCell ref="A79:B79"/>
    <mergeCell ref="A80:F80"/>
    <mergeCell ref="A81:B81"/>
    <mergeCell ref="A82:B82"/>
    <mergeCell ref="A83:B83"/>
    <mergeCell ref="A84:F84"/>
    <mergeCell ref="A86:C86"/>
    <mergeCell ref="E86:F86"/>
    <mergeCell ref="A87:C87"/>
    <mergeCell ref="E87:F87"/>
    <mergeCell ref="A88:C88"/>
    <mergeCell ref="E88:F88"/>
    <mergeCell ref="A89:C89"/>
    <mergeCell ref="E89:F89"/>
    <mergeCell ref="A90:C90"/>
    <mergeCell ref="E90:F90"/>
    <mergeCell ref="A91:F91"/>
  </mergeCells>
  <printOptions horizontalCentered="1"/>
  <pageMargins left="0.23622047244094491" right="0.23622047244094491" top="0.74803149606299213" bottom="0.74803149606299213" header="0.31496062992125984" footer="0.31496062992125984"/>
  <pageSetup paperSize="9" scale="53" fitToHeight="2" orientation="portrait" r:id="rId1"/>
  <headerFooter alignWithMargins="0">
    <oddFooter>&amp;L&amp;8Errors and omissions expected
Subject to change without prior notice&amp;C&amp;8Flight Design F2 600kg Class
Model Year 2019&amp;R&amp;8Release &amp;D
Page &amp;P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EC694-227B-4F37-9E4C-969A403C0748}">
  <sheetPr>
    <pageSetUpPr fitToPage="1"/>
  </sheetPr>
  <dimension ref="A1:H164"/>
  <sheetViews>
    <sheetView topLeftCell="A4" workbookViewId="0">
      <selection activeCell="A55" sqref="A55"/>
    </sheetView>
  </sheetViews>
  <sheetFormatPr defaultColWidth="11.4609375" defaultRowHeight="12.45" x14ac:dyDescent="0.3"/>
  <cols>
    <col min="1" max="1" width="80.53515625" style="146" customWidth="1"/>
    <col min="2" max="2" width="26.4609375" style="146" customWidth="1"/>
    <col min="3" max="3" width="14.4609375" style="146" customWidth="1"/>
    <col min="4" max="4" width="14.4609375" style="116" customWidth="1"/>
    <col min="5" max="5" width="16.53515625" style="116" customWidth="1"/>
    <col min="6" max="6" width="13.84375" style="116" customWidth="1"/>
    <col min="7" max="16384" width="11.4609375" style="116"/>
  </cols>
  <sheetData>
    <row r="1" spans="1:6" ht="47.25" customHeight="1" x14ac:dyDescent="0.3">
      <c r="A1" s="253" t="s">
        <v>305</v>
      </c>
      <c r="B1" s="254"/>
      <c r="C1" s="254"/>
      <c r="D1" s="254"/>
      <c r="E1" s="254"/>
      <c r="F1" s="255"/>
    </row>
    <row r="2" spans="1:6" s="12" customFormat="1" ht="25.3" x14ac:dyDescent="0.3">
      <c r="A2" s="256" t="s">
        <v>228</v>
      </c>
      <c r="B2" s="257"/>
      <c r="C2" s="257"/>
      <c r="D2" s="257"/>
      <c r="E2" s="257"/>
      <c r="F2" s="258"/>
    </row>
    <row r="3" spans="1:6" ht="263.25" customHeight="1" x14ac:dyDescent="0.35">
      <c r="A3" s="117" t="s">
        <v>229</v>
      </c>
      <c r="B3" s="259" t="s">
        <v>16</v>
      </c>
      <c r="C3" s="259"/>
      <c r="D3" s="259"/>
      <c r="E3" s="259"/>
      <c r="F3" s="260"/>
    </row>
    <row r="4" spans="1:6" ht="14.15" x14ac:dyDescent="0.3">
      <c r="A4" s="118" t="s">
        <v>230</v>
      </c>
      <c r="B4" s="251" t="s">
        <v>17</v>
      </c>
      <c r="C4" s="251"/>
      <c r="D4" s="251"/>
      <c r="E4" s="251"/>
      <c r="F4" s="251"/>
    </row>
    <row r="5" spans="1:6" ht="14.15" x14ac:dyDescent="0.3">
      <c r="A5" s="118" t="s">
        <v>231</v>
      </c>
      <c r="B5" s="251" t="s">
        <v>232</v>
      </c>
      <c r="C5" s="251"/>
      <c r="D5" s="251"/>
      <c r="E5" s="251"/>
      <c r="F5" s="251"/>
    </row>
    <row r="6" spans="1:6" ht="30" customHeight="1" x14ac:dyDescent="0.3">
      <c r="A6" s="118" t="s">
        <v>6</v>
      </c>
      <c r="B6" s="251" t="s">
        <v>233</v>
      </c>
      <c r="C6" s="251" t="s">
        <v>234</v>
      </c>
      <c r="D6" s="251"/>
      <c r="E6" s="251"/>
      <c r="F6" s="251"/>
    </row>
    <row r="7" spans="1:6" ht="14.15" x14ac:dyDescent="0.3">
      <c r="A7" s="118" t="s">
        <v>235</v>
      </c>
      <c r="B7" s="251" t="s">
        <v>18</v>
      </c>
      <c r="C7" s="251"/>
      <c r="D7" s="251"/>
      <c r="E7" s="251"/>
      <c r="F7" s="251"/>
    </row>
    <row r="8" spans="1:6" ht="33.75" customHeight="1" x14ac:dyDescent="0.3">
      <c r="A8" s="118" t="s">
        <v>8</v>
      </c>
      <c r="B8" s="251" t="s">
        <v>19</v>
      </c>
      <c r="C8" s="251"/>
      <c r="D8" s="251"/>
      <c r="E8" s="251"/>
      <c r="F8" s="251"/>
    </row>
    <row r="9" spans="1:6" ht="14.15" x14ac:dyDescent="0.3">
      <c r="A9" s="118" t="s">
        <v>236</v>
      </c>
      <c r="B9" s="251" t="s">
        <v>20</v>
      </c>
      <c r="C9" s="251"/>
      <c r="D9" s="251"/>
      <c r="E9" s="251"/>
      <c r="F9" s="251"/>
    </row>
    <row r="10" spans="1:6" ht="28.3" x14ac:dyDescent="0.3">
      <c r="A10" s="118" t="s">
        <v>237</v>
      </c>
      <c r="B10" s="251" t="s">
        <v>238</v>
      </c>
      <c r="C10" s="251"/>
      <c r="D10" s="251"/>
      <c r="E10" s="251"/>
      <c r="F10" s="251"/>
    </row>
    <row r="11" spans="1:6" ht="14.15" x14ac:dyDescent="0.3">
      <c r="A11" s="118" t="s">
        <v>10</v>
      </c>
      <c r="B11" s="251" t="s">
        <v>22</v>
      </c>
      <c r="C11" s="251"/>
      <c r="D11" s="251"/>
      <c r="E11" s="251"/>
      <c r="F11" s="251"/>
    </row>
    <row r="12" spans="1:6" ht="14.15" x14ac:dyDescent="0.3">
      <c r="A12" s="118" t="s">
        <v>239</v>
      </c>
      <c r="B12" s="251" t="s">
        <v>24</v>
      </c>
      <c r="C12" s="251"/>
      <c r="D12" s="251"/>
      <c r="E12" s="251"/>
      <c r="F12" s="251"/>
    </row>
    <row r="13" spans="1:6" ht="14.15" x14ac:dyDescent="0.3">
      <c r="A13" s="118" t="s">
        <v>240</v>
      </c>
      <c r="B13" s="251" t="s">
        <v>241</v>
      </c>
      <c r="C13" s="251"/>
      <c r="D13" s="251"/>
      <c r="E13" s="251"/>
      <c r="F13" s="251"/>
    </row>
    <row r="14" spans="1:6" ht="28.3" x14ac:dyDescent="0.3">
      <c r="A14" s="118" t="s">
        <v>242</v>
      </c>
      <c r="B14" s="251" t="s">
        <v>25</v>
      </c>
      <c r="C14" s="251"/>
      <c r="D14" s="251"/>
      <c r="E14" s="251"/>
      <c r="F14" s="251"/>
    </row>
    <row r="15" spans="1:6" ht="14.15" x14ac:dyDescent="0.3">
      <c r="A15" s="118" t="s">
        <v>243</v>
      </c>
      <c r="B15" s="251" t="s">
        <v>26</v>
      </c>
      <c r="C15" s="251"/>
      <c r="D15" s="251"/>
      <c r="E15" s="251"/>
      <c r="F15" s="251"/>
    </row>
    <row r="16" spans="1:6" ht="28.3" x14ac:dyDescent="0.3">
      <c r="A16" s="118" t="s">
        <v>188</v>
      </c>
      <c r="B16" s="251" t="s">
        <v>27</v>
      </c>
      <c r="C16" s="251"/>
      <c r="D16" s="251"/>
      <c r="E16" s="251"/>
      <c r="F16" s="251"/>
    </row>
    <row r="17" spans="1:6" ht="14.15" x14ac:dyDescent="0.3">
      <c r="A17" s="118" t="s">
        <v>13</v>
      </c>
      <c r="B17" s="252" t="s">
        <v>44</v>
      </c>
      <c r="C17" s="252"/>
      <c r="D17" s="252"/>
      <c r="E17" s="252"/>
      <c r="F17" s="252"/>
    </row>
    <row r="18" spans="1:6" ht="42" customHeight="1" x14ac:dyDescent="0.3">
      <c r="A18" s="119" t="s">
        <v>244</v>
      </c>
      <c r="B18" s="251" t="s">
        <v>245</v>
      </c>
      <c r="C18" s="251"/>
      <c r="D18" s="251"/>
      <c r="E18" s="251"/>
      <c r="F18" s="251"/>
    </row>
    <row r="19" spans="1:6" ht="14.15" x14ac:dyDescent="0.3">
      <c r="A19" s="120" t="s">
        <v>246</v>
      </c>
      <c r="B19" s="251" t="s">
        <v>46</v>
      </c>
      <c r="C19" s="251"/>
      <c r="D19" s="251"/>
      <c r="E19" s="251"/>
      <c r="F19" s="251"/>
    </row>
    <row r="20" spans="1:6" s="23" customFormat="1" ht="14.15" x14ac:dyDescent="0.3">
      <c r="A20" s="120" t="s">
        <v>15</v>
      </c>
      <c r="B20" s="251" t="s">
        <v>247</v>
      </c>
      <c r="C20" s="251"/>
      <c r="D20" s="251"/>
      <c r="E20" s="251"/>
      <c r="F20" s="251"/>
    </row>
    <row r="21" spans="1:6" s="23" customFormat="1" ht="28.5" customHeight="1" x14ac:dyDescent="0.3">
      <c r="A21" s="119" t="s">
        <v>78</v>
      </c>
      <c r="B21" s="251" t="s">
        <v>213</v>
      </c>
      <c r="C21" s="251"/>
      <c r="D21" s="251"/>
      <c r="E21" s="251"/>
      <c r="F21" s="251"/>
    </row>
    <row r="22" spans="1:6" s="23" customFormat="1" ht="14.15" x14ac:dyDescent="0.3">
      <c r="A22" s="121" t="s">
        <v>28</v>
      </c>
      <c r="B22" s="251" t="s">
        <v>248</v>
      </c>
      <c r="C22" s="251"/>
      <c r="D22" s="251"/>
      <c r="E22" s="251"/>
      <c r="F22" s="251"/>
    </row>
    <row r="23" spans="1:6" s="122" customFormat="1" ht="28.3" x14ac:dyDescent="0.3">
      <c r="A23" s="118" t="s">
        <v>29</v>
      </c>
      <c r="B23" s="251" t="s">
        <v>249</v>
      </c>
      <c r="C23" s="251"/>
      <c r="D23" s="251"/>
      <c r="E23" s="251"/>
      <c r="F23" s="251"/>
    </row>
    <row r="24" spans="1:6" s="12" customFormat="1" ht="28.3" x14ac:dyDescent="0.3">
      <c r="A24" s="118" t="s">
        <v>211</v>
      </c>
      <c r="B24" s="251" t="s">
        <v>49</v>
      </c>
      <c r="C24" s="251"/>
      <c r="D24" s="251"/>
      <c r="E24" s="251"/>
      <c r="F24" s="251"/>
    </row>
    <row r="25" spans="1:6" s="12" customFormat="1" ht="28.3" x14ac:dyDescent="0.3">
      <c r="A25" s="118" t="s">
        <v>250</v>
      </c>
      <c r="B25" s="251" t="s">
        <v>50</v>
      </c>
      <c r="C25" s="251"/>
      <c r="D25" s="251"/>
      <c r="E25" s="251"/>
      <c r="F25" s="251"/>
    </row>
    <row r="26" spans="1:6" s="12" customFormat="1" ht="14.15" x14ac:dyDescent="0.3">
      <c r="A26" s="118" t="s">
        <v>31</v>
      </c>
      <c r="B26" s="251" t="s">
        <v>51</v>
      </c>
      <c r="C26" s="251"/>
      <c r="D26" s="251"/>
      <c r="E26" s="251"/>
      <c r="F26" s="251"/>
    </row>
    <row r="27" spans="1:6" s="12" customFormat="1" ht="42.45" x14ac:dyDescent="0.3">
      <c r="A27" s="118" t="s">
        <v>251</v>
      </c>
      <c r="B27" s="251" t="s">
        <v>52</v>
      </c>
      <c r="C27" s="251"/>
      <c r="D27" s="251"/>
      <c r="E27" s="251"/>
      <c r="F27" s="251"/>
    </row>
    <row r="28" spans="1:6" s="12" customFormat="1" ht="14.15" x14ac:dyDescent="0.3">
      <c r="A28" s="118" t="s">
        <v>252</v>
      </c>
      <c r="B28" s="119"/>
      <c r="C28" s="119"/>
      <c r="D28" s="119"/>
      <c r="E28" s="119"/>
      <c r="F28" s="119"/>
    </row>
    <row r="29" spans="1:6" s="12" customFormat="1" ht="14.25" customHeight="1" x14ac:dyDescent="0.3">
      <c r="A29" s="118" t="s">
        <v>32</v>
      </c>
      <c r="B29" s="251" t="s">
        <v>53</v>
      </c>
      <c r="C29" s="251"/>
      <c r="D29" s="251"/>
      <c r="E29" s="251"/>
      <c r="F29" s="251"/>
    </row>
    <row r="30" spans="1:6" s="12" customFormat="1" ht="14.25" customHeight="1" x14ac:dyDescent="0.3">
      <c r="A30" s="118" t="s">
        <v>194</v>
      </c>
    </row>
    <row r="31" spans="1:6" s="12" customFormat="1" ht="14.25" customHeight="1" x14ac:dyDescent="0.3">
      <c r="A31" s="118" t="s">
        <v>306</v>
      </c>
      <c r="B31" s="251"/>
      <c r="C31" s="251"/>
      <c r="D31" s="251"/>
      <c r="E31" s="251"/>
      <c r="F31" s="251"/>
    </row>
    <row r="32" spans="1:6" s="12" customFormat="1" ht="28.5" customHeight="1" x14ac:dyDescent="0.3">
      <c r="A32" s="118" t="s">
        <v>254</v>
      </c>
      <c r="B32" s="251" t="s">
        <v>255</v>
      </c>
      <c r="C32" s="251"/>
      <c r="D32" s="251"/>
      <c r="E32" s="251"/>
      <c r="F32" s="251"/>
    </row>
    <row r="33" spans="1:6" s="12" customFormat="1" ht="14.25" customHeight="1" x14ac:dyDescent="0.3">
      <c r="A33" s="118" t="s">
        <v>256</v>
      </c>
      <c r="B33" s="251" t="s">
        <v>257</v>
      </c>
      <c r="C33" s="251"/>
      <c r="D33" s="251"/>
      <c r="E33" s="251"/>
      <c r="F33" s="251"/>
    </row>
    <row r="34" spans="1:6" s="12" customFormat="1" ht="14.25" customHeight="1" x14ac:dyDescent="0.3">
      <c r="A34" s="118" t="s">
        <v>97</v>
      </c>
      <c r="B34" s="251" t="s">
        <v>258</v>
      </c>
      <c r="C34" s="251"/>
      <c r="D34" s="251"/>
      <c r="E34" s="251"/>
      <c r="F34" s="251"/>
    </row>
    <row r="35" spans="1:6" s="12" customFormat="1" ht="14.25" customHeight="1" x14ac:dyDescent="0.3">
      <c r="A35" s="118" t="s">
        <v>35</v>
      </c>
      <c r="B35" s="251" t="s">
        <v>259</v>
      </c>
      <c r="C35" s="251"/>
      <c r="D35" s="251"/>
      <c r="E35" s="251"/>
      <c r="F35" s="251"/>
    </row>
    <row r="36" spans="1:6" s="12" customFormat="1" ht="14.25" customHeight="1" x14ac:dyDescent="0.3">
      <c r="A36" s="118" t="s">
        <v>40</v>
      </c>
      <c r="B36" s="251"/>
      <c r="C36" s="251"/>
      <c r="D36" s="251"/>
      <c r="E36" s="251"/>
      <c r="F36" s="251"/>
    </row>
    <row r="37" spans="1:6" s="12" customFormat="1" ht="14.25" customHeight="1" x14ac:dyDescent="0.3">
      <c r="A37" s="118" t="s">
        <v>41</v>
      </c>
      <c r="B37" s="251"/>
      <c r="C37" s="251"/>
      <c r="D37" s="251"/>
      <c r="E37" s="251"/>
      <c r="F37" s="251"/>
    </row>
    <row r="38" spans="1:6" s="12" customFormat="1" ht="14.15" x14ac:dyDescent="0.3">
      <c r="A38" s="118" t="s">
        <v>42</v>
      </c>
      <c r="B38" s="252" t="s">
        <v>60</v>
      </c>
      <c r="C38" s="252"/>
      <c r="D38" s="252"/>
      <c r="E38" s="252"/>
      <c r="F38" s="252"/>
    </row>
    <row r="39" spans="1:6" s="12" customFormat="1" ht="14.25" customHeight="1" x14ac:dyDescent="0.3">
      <c r="A39" s="118" t="s">
        <v>43</v>
      </c>
      <c r="B39" s="251" t="s">
        <v>61</v>
      </c>
      <c r="C39" s="251"/>
      <c r="D39" s="251"/>
      <c r="E39" s="251"/>
      <c r="F39" s="251"/>
    </row>
    <row r="40" spans="1:6" s="12" customFormat="1" ht="14.25" customHeight="1" x14ac:dyDescent="0.3">
      <c r="A40" s="118" t="s">
        <v>64</v>
      </c>
      <c r="B40" s="251"/>
      <c r="C40" s="251"/>
      <c r="D40" s="251"/>
      <c r="E40" s="251"/>
      <c r="F40" s="251"/>
    </row>
    <row r="41" spans="1:6" s="12" customFormat="1" ht="28.3" x14ac:dyDescent="0.3">
      <c r="A41" s="123" t="s">
        <v>260</v>
      </c>
      <c r="B41" s="252" t="s">
        <v>261</v>
      </c>
      <c r="C41" s="252"/>
      <c r="D41" s="252"/>
      <c r="E41" s="252"/>
      <c r="F41" s="252"/>
    </row>
    <row r="42" spans="1:6" ht="14.15" x14ac:dyDescent="0.3">
      <c r="A42" s="118" t="s">
        <v>37</v>
      </c>
      <c r="B42" s="251" t="s">
        <v>262</v>
      </c>
      <c r="C42" s="251"/>
      <c r="D42" s="251"/>
      <c r="E42" s="251"/>
      <c r="F42" s="251"/>
    </row>
    <row r="43" spans="1:6" s="122" customFormat="1" ht="14.15" x14ac:dyDescent="0.3">
      <c r="A43" s="119" t="s">
        <v>38</v>
      </c>
      <c r="B43" s="251" t="s">
        <v>263</v>
      </c>
      <c r="C43" s="251"/>
      <c r="D43" s="251"/>
      <c r="E43" s="251"/>
      <c r="F43" s="251"/>
    </row>
    <row r="44" spans="1:6" ht="14.15" x14ac:dyDescent="0.3">
      <c r="A44" s="118" t="s">
        <v>39</v>
      </c>
      <c r="B44" s="252" t="s">
        <v>62</v>
      </c>
      <c r="C44" s="252"/>
      <c r="D44" s="252"/>
      <c r="E44" s="252"/>
      <c r="F44" s="252"/>
    </row>
    <row r="45" spans="1:6" s="122" customFormat="1" ht="14.15" x14ac:dyDescent="0.3">
      <c r="A45" s="121" t="s">
        <v>55</v>
      </c>
      <c r="B45" s="251" t="s">
        <v>63</v>
      </c>
      <c r="C45" s="251"/>
      <c r="D45" s="251"/>
      <c r="E45" s="251"/>
      <c r="F45" s="251"/>
    </row>
    <row r="46" spans="1:6" s="122" customFormat="1" ht="14.15" x14ac:dyDescent="0.3">
      <c r="A46" s="118" t="s">
        <v>264</v>
      </c>
      <c r="B46" s="251"/>
      <c r="C46" s="251"/>
      <c r="D46" s="251"/>
      <c r="E46" s="251"/>
      <c r="F46" s="251"/>
    </row>
    <row r="47" spans="1:6" s="122" customFormat="1" ht="14.15" x14ac:dyDescent="0.3">
      <c r="A47" s="119" t="s">
        <v>56</v>
      </c>
      <c r="B47" s="251"/>
      <c r="C47" s="251"/>
      <c r="D47" s="251"/>
      <c r="E47" s="251"/>
      <c r="F47" s="251"/>
    </row>
    <row r="48" spans="1:6" ht="14.15" x14ac:dyDescent="0.3">
      <c r="A48" s="119" t="s">
        <v>265</v>
      </c>
      <c r="B48" s="251"/>
      <c r="C48" s="251"/>
      <c r="D48" s="251"/>
      <c r="E48" s="251"/>
      <c r="F48" s="251"/>
    </row>
    <row r="49" spans="1:8" s="122" customFormat="1" ht="28.3" x14ac:dyDescent="0.3">
      <c r="A49" s="119" t="s">
        <v>266</v>
      </c>
      <c r="B49" s="251"/>
      <c r="C49" s="251"/>
      <c r="D49" s="251"/>
      <c r="E49" s="251"/>
      <c r="F49" s="251"/>
    </row>
    <row r="50" spans="1:8" s="122" customFormat="1" ht="14.15" x14ac:dyDescent="0.3">
      <c r="A50" s="119" t="s">
        <v>59</v>
      </c>
      <c r="B50" s="251"/>
      <c r="C50" s="251"/>
      <c r="D50" s="251"/>
      <c r="E50" s="251"/>
      <c r="F50" s="251"/>
    </row>
    <row r="51" spans="1:8" s="122" customFormat="1" ht="152.25" customHeight="1" x14ac:dyDescent="0.3">
      <c r="A51" s="119" t="s">
        <v>267</v>
      </c>
      <c r="B51" s="251"/>
      <c r="C51" s="251"/>
      <c r="D51" s="251"/>
      <c r="E51" s="251"/>
      <c r="F51" s="251"/>
    </row>
    <row r="52" spans="1:8" s="125" customFormat="1" ht="28.3" x14ac:dyDescent="0.35">
      <c r="A52" s="243" t="s">
        <v>268</v>
      </c>
      <c r="B52" s="244"/>
      <c r="C52" s="247" t="s">
        <v>1</v>
      </c>
      <c r="D52" s="247" t="s">
        <v>157</v>
      </c>
      <c r="E52" s="248" t="s">
        <v>269</v>
      </c>
      <c r="F52" s="124" t="s">
        <v>270</v>
      </c>
    </row>
    <row r="53" spans="1:8" s="125" customFormat="1" ht="28.3" x14ac:dyDescent="0.35">
      <c r="A53" s="245"/>
      <c r="B53" s="246"/>
      <c r="C53" s="247"/>
      <c r="D53" s="247"/>
      <c r="E53" s="248"/>
      <c r="F53" s="126" t="s">
        <v>160</v>
      </c>
    </row>
    <row r="54" spans="1:8" s="125" customFormat="1" ht="28.5" customHeight="1" x14ac:dyDescent="0.35">
      <c r="A54" s="249" t="s">
        <v>374</v>
      </c>
      <c r="B54" s="250"/>
      <c r="C54" s="127">
        <v>40002</v>
      </c>
      <c r="D54" s="128">
        <v>414</v>
      </c>
      <c r="E54" s="129">
        <v>198650</v>
      </c>
      <c r="F54" s="130" t="s">
        <v>272</v>
      </c>
    </row>
    <row r="55" spans="1:8" s="134" customFormat="1" ht="17.399999999999999" customHeight="1" x14ac:dyDescent="0.35">
      <c r="A55" s="131" t="s">
        <v>164</v>
      </c>
      <c r="B55" s="132"/>
      <c r="C55" s="133"/>
      <c r="D55" s="133"/>
      <c r="E55" s="133"/>
      <c r="F55" s="133"/>
    </row>
    <row r="56" spans="1:8" s="134" customFormat="1" ht="30.75" customHeight="1" x14ac:dyDescent="0.35">
      <c r="A56" s="239" t="s">
        <v>273</v>
      </c>
      <c r="B56" s="240"/>
      <c r="C56" s="127">
        <v>40102</v>
      </c>
      <c r="D56" s="128">
        <v>0.7</v>
      </c>
      <c r="E56" s="129">
        <v>650</v>
      </c>
      <c r="F56" s="130"/>
    </row>
    <row r="57" spans="1:8" s="134" customFormat="1" ht="30.75" customHeight="1" x14ac:dyDescent="0.35">
      <c r="A57" s="239" t="s">
        <v>274</v>
      </c>
      <c r="B57" s="240"/>
      <c r="C57" s="127">
        <v>40103</v>
      </c>
      <c r="D57" s="128">
        <v>0.7</v>
      </c>
      <c r="E57" s="129">
        <v>650</v>
      </c>
      <c r="F57" s="130"/>
    </row>
    <row r="58" spans="1:8" s="134" customFormat="1" ht="45.75" customHeight="1" x14ac:dyDescent="0.4">
      <c r="A58" s="239" t="s">
        <v>275</v>
      </c>
      <c r="B58" s="240"/>
      <c r="C58" s="127">
        <v>40104</v>
      </c>
      <c r="D58" s="128">
        <v>0</v>
      </c>
      <c r="E58" s="129">
        <v>0</v>
      </c>
      <c r="F58" s="130"/>
      <c r="G58" s="135"/>
    </row>
    <row r="59" spans="1:8" s="134" customFormat="1" ht="47.25" customHeight="1" x14ac:dyDescent="0.35">
      <c r="A59" s="239" t="s">
        <v>276</v>
      </c>
      <c r="B59" s="240"/>
      <c r="C59" s="127">
        <v>40105</v>
      </c>
      <c r="D59" s="128">
        <v>0</v>
      </c>
      <c r="E59" s="129">
        <v>0</v>
      </c>
      <c r="F59" s="130"/>
    </row>
    <row r="60" spans="1:8" s="134" customFormat="1" ht="24" customHeight="1" x14ac:dyDescent="0.35">
      <c r="A60" s="239" t="s">
        <v>277</v>
      </c>
      <c r="B60" s="240"/>
      <c r="C60" s="127">
        <v>40110</v>
      </c>
      <c r="D60" s="128">
        <v>-1.2</v>
      </c>
      <c r="E60" s="129">
        <v>2682</v>
      </c>
      <c r="F60" s="130"/>
    </row>
    <row r="61" spans="1:8" s="134" customFormat="1" ht="17.399999999999999" customHeight="1" x14ac:dyDescent="0.4">
      <c r="A61" s="236" t="s">
        <v>278</v>
      </c>
      <c r="B61" s="237"/>
      <c r="C61" s="237"/>
      <c r="D61" s="237"/>
      <c r="E61" s="237"/>
      <c r="F61" s="237"/>
      <c r="H61" s="135"/>
    </row>
    <row r="62" spans="1:8" s="134" customFormat="1" ht="31.5" customHeight="1" x14ac:dyDescent="0.4">
      <c r="A62" s="239" t="s">
        <v>279</v>
      </c>
      <c r="B62" s="240"/>
      <c r="C62" s="127">
        <v>40201</v>
      </c>
      <c r="D62" s="128">
        <v>0</v>
      </c>
      <c r="E62" s="129">
        <v>1980</v>
      </c>
      <c r="F62" s="130"/>
      <c r="H62" s="135"/>
    </row>
    <row r="63" spans="1:8" s="134" customFormat="1" ht="17.399999999999999" customHeight="1" x14ac:dyDescent="0.4">
      <c r="A63" s="239" t="s">
        <v>280</v>
      </c>
      <c r="B63" s="240"/>
      <c r="C63" s="127">
        <v>40204</v>
      </c>
      <c r="D63" s="128">
        <v>0.4</v>
      </c>
      <c r="E63" s="129">
        <v>3680</v>
      </c>
      <c r="F63" s="130"/>
      <c r="H63" s="135"/>
    </row>
    <row r="64" spans="1:8" s="134" customFormat="1" ht="17.399999999999999" customHeight="1" x14ac:dyDescent="0.4">
      <c r="A64" s="239" t="s">
        <v>281</v>
      </c>
      <c r="B64" s="240"/>
      <c r="C64" s="127">
        <v>40206</v>
      </c>
      <c r="D64" s="128">
        <v>0.5</v>
      </c>
      <c r="E64" s="129">
        <v>2490</v>
      </c>
      <c r="F64" s="130"/>
      <c r="H64" s="135"/>
    </row>
    <row r="65" spans="1:8" s="140" customFormat="1" ht="31.5" customHeight="1" x14ac:dyDescent="0.4">
      <c r="A65" s="241" t="s">
        <v>285</v>
      </c>
      <c r="B65" s="242"/>
      <c r="C65" s="136">
        <v>40207</v>
      </c>
      <c r="D65" s="137">
        <v>4.3</v>
      </c>
      <c r="E65" s="138">
        <v>23365</v>
      </c>
      <c r="F65" s="139"/>
      <c r="H65" s="141"/>
    </row>
    <row r="66" spans="1:8" s="140" customFormat="1" ht="30.75" customHeight="1" x14ac:dyDescent="0.4">
      <c r="A66" s="241" t="s">
        <v>286</v>
      </c>
      <c r="B66" s="242"/>
      <c r="C66" s="136">
        <v>40208</v>
      </c>
      <c r="D66" s="137">
        <v>3.2</v>
      </c>
      <c r="E66" s="138">
        <v>16220</v>
      </c>
      <c r="F66" s="139"/>
      <c r="H66" s="141"/>
    </row>
    <row r="67" spans="1:8" s="140" customFormat="1" ht="37.5" customHeight="1" x14ac:dyDescent="0.4">
      <c r="A67" s="241" t="s">
        <v>287</v>
      </c>
      <c r="B67" s="242"/>
      <c r="C67" s="136">
        <v>40209</v>
      </c>
      <c r="D67" s="137">
        <v>1.6</v>
      </c>
      <c r="E67" s="138">
        <v>5980</v>
      </c>
      <c r="F67" s="139"/>
      <c r="H67" s="141"/>
    </row>
    <row r="68" spans="1:8" s="140" customFormat="1" ht="37.5" customHeight="1" x14ac:dyDescent="0.4">
      <c r="A68" s="241" t="s">
        <v>288</v>
      </c>
      <c r="B68" s="242"/>
      <c r="C68" s="136">
        <v>40221</v>
      </c>
      <c r="D68" s="137">
        <v>1.3</v>
      </c>
      <c r="E68" s="138">
        <v>7680</v>
      </c>
      <c r="F68" s="139"/>
      <c r="H68" s="141"/>
    </row>
    <row r="69" spans="1:8" s="125" customFormat="1" ht="32.25" customHeight="1" x14ac:dyDescent="0.35">
      <c r="A69" s="239" t="s">
        <v>289</v>
      </c>
      <c r="B69" s="240"/>
      <c r="C69" s="127">
        <v>40212</v>
      </c>
      <c r="D69" s="128">
        <v>1</v>
      </c>
      <c r="E69" s="129">
        <v>2980</v>
      </c>
      <c r="F69" s="130"/>
    </row>
    <row r="70" spans="1:8" s="134" customFormat="1" ht="45" customHeight="1" x14ac:dyDescent="0.35">
      <c r="A70" s="239" t="s">
        <v>307</v>
      </c>
      <c r="B70" s="240"/>
      <c r="C70" s="127">
        <v>40213</v>
      </c>
      <c r="D70" s="128">
        <v>0.7</v>
      </c>
      <c r="E70" s="129">
        <v>1280</v>
      </c>
      <c r="F70" s="130"/>
    </row>
    <row r="71" spans="1:8" s="134" customFormat="1" ht="17.399999999999999" customHeight="1" x14ac:dyDescent="0.35">
      <c r="A71" s="236" t="s">
        <v>120</v>
      </c>
      <c r="B71" s="237"/>
      <c r="C71" s="237"/>
      <c r="D71" s="237"/>
      <c r="E71" s="237"/>
      <c r="F71" s="237"/>
    </row>
    <row r="72" spans="1:8" s="125" customFormat="1" ht="48" customHeight="1" x14ac:dyDescent="0.35">
      <c r="A72" s="234" t="s">
        <v>290</v>
      </c>
      <c r="B72" s="235"/>
      <c r="C72" s="127">
        <v>40301</v>
      </c>
      <c r="D72" s="128" t="s">
        <v>122</v>
      </c>
      <c r="E72" s="129">
        <v>590</v>
      </c>
      <c r="F72" s="130"/>
    </row>
    <row r="73" spans="1:8" s="125" customFormat="1" ht="48.75" customHeight="1" x14ac:dyDescent="0.35">
      <c r="A73" s="234" t="s">
        <v>291</v>
      </c>
      <c r="B73" s="235"/>
      <c r="C73" s="127">
        <v>40302</v>
      </c>
      <c r="D73" s="128" t="s">
        <v>122</v>
      </c>
      <c r="E73" s="129">
        <v>1690</v>
      </c>
      <c r="F73" s="130"/>
    </row>
    <row r="74" spans="1:8" s="125" customFormat="1" ht="54" customHeight="1" x14ac:dyDescent="0.35">
      <c r="A74" s="234" t="s">
        <v>292</v>
      </c>
      <c r="B74" s="235"/>
      <c r="C74" s="127">
        <v>40303</v>
      </c>
      <c r="D74" s="128" t="s">
        <v>122</v>
      </c>
      <c r="E74" s="129">
        <v>740</v>
      </c>
      <c r="F74" s="130"/>
    </row>
    <row r="75" spans="1:8" s="125" customFormat="1" ht="45.75" customHeight="1" x14ac:dyDescent="0.35">
      <c r="A75" s="234" t="s">
        <v>293</v>
      </c>
      <c r="B75" s="235"/>
      <c r="C75" s="127">
        <v>40304</v>
      </c>
      <c r="D75" s="128" t="s">
        <v>122</v>
      </c>
      <c r="E75" s="129">
        <v>1980</v>
      </c>
      <c r="F75" s="130"/>
    </row>
    <row r="76" spans="1:8" s="134" customFormat="1" ht="17.399999999999999" customHeight="1" x14ac:dyDescent="0.35">
      <c r="A76" s="236" t="s">
        <v>133</v>
      </c>
      <c r="B76" s="237"/>
      <c r="C76" s="237"/>
      <c r="D76" s="237"/>
      <c r="E76" s="237"/>
      <c r="F76" s="238"/>
    </row>
    <row r="77" spans="1:8" s="125" customFormat="1" ht="13.4" customHeight="1" x14ac:dyDescent="0.35">
      <c r="A77" s="239" t="s">
        <v>134</v>
      </c>
      <c r="B77" s="240"/>
      <c r="C77" s="127">
        <v>40401</v>
      </c>
      <c r="D77" s="128">
        <v>0</v>
      </c>
      <c r="E77" s="129">
        <v>0</v>
      </c>
      <c r="F77" s="130"/>
    </row>
    <row r="78" spans="1:8" s="125" customFormat="1" ht="13.4" customHeight="1" x14ac:dyDescent="0.35">
      <c r="A78" s="239" t="s">
        <v>135</v>
      </c>
      <c r="B78" s="240"/>
      <c r="C78" s="127">
        <v>40402</v>
      </c>
      <c r="D78" s="128">
        <v>0</v>
      </c>
      <c r="E78" s="129">
        <v>0</v>
      </c>
      <c r="F78" s="130"/>
    </row>
    <row r="79" spans="1:8" s="125" customFormat="1" ht="13.4" customHeight="1" x14ac:dyDescent="0.35">
      <c r="A79" s="239" t="s">
        <v>136</v>
      </c>
      <c r="B79" s="240"/>
      <c r="C79" s="127">
        <v>40403</v>
      </c>
      <c r="D79" s="128">
        <v>0</v>
      </c>
      <c r="E79" s="129">
        <v>0</v>
      </c>
      <c r="F79" s="130"/>
    </row>
    <row r="80" spans="1:8" s="134" customFormat="1" ht="17.399999999999999" customHeight="1" x14ac:dyDescent="0.35">
      <c r="A80" s="236" t="s">
        <v>137</v>
      </c>
      <c r="B80" s="237"/>
      <c r="C80" s="237"/>
      <c r="D80" s="237"/>
      <c r="E80" s="237"/>
      <c r="F80" s="237"/>
    </row>
    <row r="81" spans="1:6" s="142" customFormat="1" ht="90" customHeight="1" x14ac:dyDescent="0.35">
      <c r="A81" s="239" t="s">
        <v>294</v>
      </c>
      <c r="B81" s="240"/>
      <c r="C81" s="127">
        <v>40501</v>
      </c>
      <c r="D81" s="128">
        <v>0</v>
      </c>
      <c r="E81" s="129">
        <v>0</v>
      </c>
      <c r="F81" s="130"/>
    </row>
    <row r="82" spans="1:6" s="125" customFormat="1" ht="89.25" customHeight="1" x14ac:dyDescent="0.35">
      <c r="A82" s="239" t="s">
        <v>295</v>
      </c>
      <c r="B82" s="240"/>
      <c r="C82" s="127">
        <v>40502</v>
      </c>
      <c r="D82" s="128">
        <v>0</v>
      </c>
      <c r="E82" s="129">
        <v>0</v>
      </c>
      <c r="F82" s="130"/>
    </row>
    <row r="83" spans="1:6" s="125" customFormat="1" ht="69.75" customHeight="1" x14ac:dyDescent="0.35">
      <c r="A83" s="239" t="s">
        <v>296</v>
      </c>
      <c r="B83" s="240"/>
      <c r="C83" s="127">
        <v>40503</v>
      </c>
      <c r="D83" s="128">
        <v>0</v>
      </c>
      <c r="E83" s="129">
        <v>89</v>
      </c>
      <c r="F83" s="130" t="s">
        <v>272</v>
      </c>
    </row>
    <row r="84" spans="1:6" s="134" customFormat="1" ht="17.399999999999999" customHeight="1" x14ac:dyDescent="0.35">
      <c r="A84" s="236" t="s">
        <v>144</v>
      </c>
      <c r="B84" s="237"/>
      <c r="C84" s="237"/>
      <c r="D84" s="237"/>
      <c r="E84" s="237"/>
      <c r="F84" s="237"/>
    </row>
    <row r="85" spans="1:6" s="125" customFormat="1" ht="25.5" customHeight="1" x14ac:dyDescent="0.35">
      <c r="A85" s="232" t="s">
        <v>297</v>
      </c>
      <c r="B85" s="233"/>
      <c r="C85" s="127">
        <v>40711</v>
      </c>
      <c r="D85" s="128">
        <v>0</v>
      </c>
      <c r="E85" s="129">
        <v>145</v>
      </c>
      <c r="F85" s="143"/>
    </row>
    <row r="86" spans="1:6" s="125" customFormat="1" ht="28.3" x14ac:dyDescent="0.35">
      <c r="A86" s="227" t="s">
        <v>298</v>
      </c>
      <c r="B86" s="228"/>
      <c r="C86" s="229"/>
      <c r="D86" s="144" t="s">
        <v>157</v>
      </c>
      <c r="E86" s="230" t="s">
        <v>299</v>
      </c>
      <c r="F86" s="231"/>
    </row>
    <row r="87" spans="1:6" s="125" customFormat="1" ht="18" customHeight="1" x14ac:dyDescent="0.35">
      <c r="A87" s="216" t="s">
        <v>300</v>
      </c>
      <c r="B87" s="217"/>
      <c r="C87" s="218"/>
      <c r="D87" s="128">
        <f>+SUMIF(F55:F85,"x",D55:D85)</f>
        <v>0</v>
      </c>
      <c r="E87" s="219">
        <f>+SUMIF(F55:F85,"x",E55:E85)</f>
        <v>89</v>
      </c>
      <c r="F87" s="220"/>
    </row>
    <row r="88" spans="1:6" s="125" customFormat="1" ht="18" customHeight="1" x14ac:dyDescent="0.35">
      <c r="A88" s="216" t="s">
        <v>301</v>
      </c>
      <c r="B88" s="217"/>
      <c r="C88" s="218"/>
      <c r="D88" s="128"/>
      <c r="E88" s="219"/>
      <c r="F88" s="220"/>
    </row>
    <row r="89" spans="1:6" s="125" customFormat="1" ht="18" customHeight="1" x14ac:dyDescent="0.35">
      <c r="A89" s="216" t="s">
        <v>302</v>
      </c>
      <c r="B89" s="217"/>
      <c r="C89" s="218"/>
      <c r="D89" s="128"/>
      <c r="E89" s="219"/>
      <c r="F89" s="220"/>
    </row>
    <row r="90" spans="1:6" s="125" customFormat="1" ht="18" customHeight="1" x14ac:dyDescent="0.35">
      <c r="A90" s="221" t="s">
        <v>303</v>
      </c>
      <c r="B90" s="222"/>
      <c r="C90" s="223"/>
      <c r="D90" s="145">
        <f>+D87+D89</f>
        <v>0</v>
      </c>
      <c r="E90" s="219">
        <f>+E87+E88+E89</f>
        <v>89</v>
      </c>
      <c r="F90" s="220"/>
    </row>
    <row r="91" spans="1:6" ht="58.5" customHeight="1" x14ac:dyDescent="0.3">
      <c r="A91" s="224" t="s">
        <v>304</v>
      </c>
      <c r="B91" s="225"/>
      <c r="C91" s="225"/>
      <c r="D91" s="225"/>
      <c r="E91" s="225"/>
      <c r="F91" s="226"/>
    </row>
    <row r="92" spans="1:6" s="12" customFormat="1" ht="12.75" customHeight="1" x14ac:dyDescent="0.3">
      <c r="A92" s="146"/>
      <c r="B92" s="146"/>
      <c r="C92" s="146"/>
    </row>
    <row r="93" spans="1:6" ht="38.25" customHeight="1" x14ac:dyDescent="0.3"/>
    <row r="94" spans="1:6" s="122" customFormat="1" ht="18" customHeight="1" x14ac:dyDescent="0.3">
      <c r="A94" s="146"/>
      <c r="B94" s="146"/>
      <c r="C94" s="146"/>
      <c r="D94" s="116"/>
      <c r="E94" s="116"/>
      <c r="F94" s="116"/>
    </row>
    <row r="95" spans="1:6" ht="18" customHeight="1" x14ac:dyDescent="0.3"/>
    <row r="96" spans="1:6" ht="12.75" customHeight="1" x14ac:dyDescent="0.3">
      <c r="D96" s="122"/>
      <c r="E96" s="122"/>
      <c r="F96" s="122"/>
    </row>
    <row r="97" spans="1:6" ht="12.65" customHeight="1" x14ac:dyDescent="0.3"/>
    <row r="98" spans="1:6" s="122" customFormat="1" ht="12.75" customHeight="1" x14ac:dyDescent="0.3">
      <c r="A98" s="146"/>
      <c r="B98" s="146"/>
      <c r="C98" s="146"/>
      <c r="D98" s="116"/>
      <c r="E98" s="116"/>
      <c r="F98" s="116"/>
    </row>
    <row r="99" spans="1:6" ht="12.75" customHeight="1" x14ac:dyDescent="0.3"/>
    <row r="100" spans="1:6" s="122" customFormat="1" ht="12.65" customHeight="1" x14ac:dyDescent="0.3">
      <c r="A100" s="146"/>
      <c r="B100" s="146"/>
      <c r="C100" s="146"/>
    </row>
    <row r="101" spans="1:6" ht="12.75" customHeight="1" x14ac:dyDescent="0.3"/>
    <row r="102" spans="1:6" ht="12.75" customHeight="1" x14ac:dyDescent="0.3">
      <c r="D102" s="122"/>
      <c r="E102" s="122"/>
      <c r="F102" s="122"/>
    </row>
    <row r="103" spans="1:6" ht="77.25" customHeight="1" x14ac:dyDescent="0.3"/>
    <row r="105" spans="1:6" ht="12.75" customHeight="1" x14ac:dyDescent="0.3"/>
    <row r="106" spans="1:6" ht="12.65" customHeight="1" x14ac:dyDescent="0.3"/>
    <row r="107" spans="1:6" ht="12.75" customHeight="1" x14ac:dyDescent="0.3"/>
    <row r="108" spans="1:6" ht="22.5" customHeight="1" x14ac:dyDescent="0.3"/>
    <row r="109" spans="1:6" ht="33.75" customHeight="1" x14ac:dyDescent="0.3"/>
    <row r="110" spans="1:6" ht="18" customHeight="1" x14ac:dyDescent="0.3"/>
    <row r="111" spans="1:6" s="122" customFormat="1" ht="12.75" customHeight="1" x14ac:dyDescent="0.3">
      <c r="A111" s="146"/>
      <c r="B111" s="146"/>
      <c r="C111" s="146"/>
      <c r="D111" s="116"/>
      <c r="E111" s="116"/>
      <c r="F111" s="116"/>
    </row>
    <row r="112" spans="1:6" s="122" customFormat="1" ht="18" customHeight="1" x14ac:dyDescent="0.3">
      <c r="A112" s="146"/>
      <c r="B112" s="146"/>
      <c r="C112" s="146"/>
      <c r="D112" s="116"/>
      <c r="E112" s="116"/>
      <c r="F112" s="116"/>
    </row>
    <row r="113" spans="1:8" s="122" customFormat="1" ht="12.75" customHeight="1" x14ac:dyDescent="0.3">
      <c r="A113" s="146"/>
      <c r="B113" s="146"/>
      <c r="C113" s="146"/>
    </row>
    <row r="114" spans="1:8" s="122" customFormat="1" ht="12.75" customHeight="1" x14ac:dyDescent="0.3">
      <c r="A114" s="146"/>
      <c r="B114" s="146"/>
      <c r="C114" s="146"/>
    </row>
    <row r="115" spans="1:8" s="122" customFormat="1" ht="12.75" customHeight="1" x14ac:dyDescent="0.3">
      <c r="A115" s="146"/>
      <c r="B115" s="146"/>
      <c r="C115" s="146"/>
    </row>
    <row r="116" spans="1:8" s="122" customFormat="1" ht="12.75" customHeight="1" x14ac:dyDescent="0.3">
      <c r="A116" s="146"/>
      <c r="B116" s="146"/>
      <c r="C116" s="146"/>
    </row>
    <row r="117" spans="1:8" s="122" customFormat="1" ht="21" customHeight="1" x14ac:dyDescent="0.3">
      <c r="A117" s="146"/>
      <c r="B117" s="146"/>
      <c r="C117" s="146"/>
    </row>
    <row r="118" spans="1:8" s="122" customFormat="1" ht="12.75" customHeight="1" x14ac:dyDescent="0.3">
      <c r="A118" s="146"/>
      <c r="B118" s="146"/>
      <c r="C118" s="146"/>
    </row>
    <row r="119" spans="1:8" ht="12.75" customHeight="1" x14ac:dyDescent="0.3">
      <c r="D119" s="122"/>
      <c r="E119" s="122"/>
      <c r="F119" s="122"/>
    </row>
    <row r="120" spans="1:8" ht="12.75" customHeight="1" x14ac:dyDescent="0.3">
      <c r="D120" s="122"/>
      <c r="E120" s="122"/>
      <c r="F120" s="122"/>
    </row>
    <row r="121" spans="1:8" ht="18" customHeight="1" x14ac:dyDescent="0.3"/>
    <row r="122" spans="1:8" ht="12.75" customHeight="1" x14ac:dyDescent="0.3"/>
    <row r="125" spans="1:8" ht="12.65" customHeight="1" x14ac:dyDescent="0.3"/>
    <row r="126" spans="1:8" s="147" customFormat="1" ht="12.75" customHeight="1" x14ac:dyDescent="0.3">
      <c r="A126" s="146"/>
      <c r="B126" s="146"/>
      <c r="C126" s="146"/>
      <c r="D126" s="116"/>
      <c r="E126" s="116"/>
      <c r="F126" s="116"/>
      <c r="G126" s="116"/>
      <c r="H126" s="116"/>
    </row>
    <row r="127" spans="1:8" s="147" customFormat="1" ht="18" customHeight="1" x14ac:dyDescent="0.3">
      <c r="A127" s="146"/>
      <c r="B127" s="146"/>
      <c r="C127" s="146"/>
      <c r="D127" s="116"/>
      <c r="E127" s="116"/>
      <c r="F127" s="116"/>
      <c r="G127" s="116"/>
      <c r="H127" s="116"/>
    </row>
    <row r="128" spans="1:8" s="147" customFormat="1" ht="12.75" customHeight="1" x14ac:dyDescent="0.3">
      <c r="A128" s="146"/>
      <c r="B128" s="146"/>
      <c r="C128" s="146"/>
      <c r="D128" s="116"/>
      <c r="E128" s="116"/>
      <c r="F128" s="116"/>
      <c r="G128" s="116"/>
      <c r="H128" s="116"/>
    </row>
    <row r="129" spans="1:8" s="147" customFormat="1" x14ac:dyDescent="0.3">
      <c r="A129" s="146"/>
      <c r="B129" s="146"/>
      <c r="C129" s="146"/>
      <c r="D129" s="116"/>
      <c r="E129" s="116"/>
      <c r="F129" s="116"/>
      <c r="G129" s="116"/>
      <c r="H129" s="116"/>
    </row>
    <row r="130" spans="1:8" s="147" customFormat="1" x14ac:dyDescent="0.3">
      <c r="A130" s="146"/>
      <c r="B130" s="146"/>
      <c r="C130" s="146"/>
      <c r="D130" s="116"/>
      <c r="E130" s="116"/>
      <c r="F130" s="116"/>
      <c r="G130" s="116"/>
      <c r="H130" s="116"/>
    </row>
    <row r="131" spans="1:8" s="147" customFormat="1" ht="18" customHeight="1" x14ac:dyDescent="0.3">
      <c r="A131" s="146"/>
      <c r="B131" s="146"/>
      <c r="C131" s="146"/>
      <c r="D131" s="116"/>
      <c r="E131" s="116"/>
      <c r="F131" s="116"/>
      <c r="G131" s="116"/>
      <c r="H131" s="116"/>
    </row>
    <row r="132" spans="1:8" s="147" customFormat="1" x14ac:dyDescent="0.3">
      <c r="A132" s="146"/>
      <c r="B132" s="146"/>
      <c r="C132" s="146"/>
      <c r="D132" s="116"/>
      <c r="E132" s="116"/>
      <c r="F132" s="116"/>
      <c r="G132" s="116"/>
      <c r="H132" s="116"/>
    </row>
    <row r="133" spans="1:8" s="147" customFormat="1" x14ac:dyDescent="0.3">
      <c r="A133" s="146"/>
      <c r="B133" s="146"/>
      <c r="C133" s="146"/>
      <c r="D133" s="116"/>
      <c r="E133" s="116"/>
      <c r="F133" s="116"/>
      <c r="G133" s="116"/>
      <c r="H133" s="116"/>
    </row>
    <row r="134" spans="1:8" s="147" customFormat="1" x14ac:dyDescent="0.3">
      <c r="A134" s="146"/>
      <c r="B134" s="146"/>
      <c r="C134" s="146"/>
      <c r="D134" s="116"/>
      <c r="E134" s="116"/>
      <c r="F134" s="116"/>
      <c r="G134" s="116"/>
      <c r="H134" s="116"/>
    </row>
    <row r="135" spans="1:8" s="147" customFormat="1" x14ac:dyDescent="0.3">
      <c r="A135" s="146"/>
      <c r="B135" s="146"/>
      <c r="C135" s="146"/>
      <c r="D135" s="116"/>
      <c r="E135" s="116"/>
      <c r="F135" s="116"/>
      <c r="G135" s="116"/>
      <c r="H135" s="116"/>
    </row>
    <row r="136" spans="1:8" s="147" customFormat="1" x14ac:dyDescent="0.3">
      <c r="A136" s="146"/>
      <c r="B136" s="146"/>
      <c r="C136" s="146"/>
      <c r="D136" s="116"/>
      <c r="E136" s="116"/>
      <c r="F136" s="116"/>
      <c r="G136" s="116"/>
      <c r="H136" s="116"/>
    </row>
    <row r="137" spans="1:8" s="147" customFormat="1" x14ac:dyDescent="0.3">
      <c r="A137" s="146"/>
      <c r="B137" s="146"/>
      <c r="C137" s="146"/>
      <c r="D137" s="116"/>
      <c r="E137" s="116"/>
      <c r="F137" s="116"/>
      <c r="G137" s="116"/>
      <c r="H137" s="116"/>
    </row>
    <row r="138" spans="1:8" s="147" customFormat="1" x14ac:dyDescent="0.3">
      <c r="A138" s="146"/>
      <c r="B138" s="146"/>
      <c r="C138" s="146"/>
      <c r="D138" s="116"/>
      <c r="E138" s="116"/>
      <c r="F138" s="116"/>
      <c r="G138" s="116"/>
      <c r="H138" s="116"/>
    </row>
    <row r="139" spans="1:8" s="147" customFormat="1" x14ac:dyDescent="0.3">
      <c r="A139" s="146"/>
      <c r="B139" s="146"/>
      <c r="C139" s="146"/>
      <c r="D139" s="116"/>
      <c r="E139" s="116"/>
      <c r="F139" s="116"/>
      <c r="G139" s="116"/>
      <c r="H139" s="116"/>
    </row>
    <row r="140" spans="1:8" s="147" customFormat="1" x14ac:dyDescent="0.3">
      <c r="A140" s="146"/>
      <c r="B140" s="146"/>
      <c r="C140" s="146"/>
      <c r="D140" s="116"/>
      <c r="E140" s="116"/>
      <c r="F140" s="116"/>
      <c r="G140" s="116"/>
      <c r="H140" s="116"/>
    </row>
    <row r="141" spans="1:8" s="147" customFormat="1" ht="12.75" customHeight="1" x14ac:dyDescent="0.3">
      <c r="A141" s="146"/>
      <c r="B141" s="146"/>
      <c r="C141" s="146"/>
      <c r="D141" s="116"/>
      <c r="E141" s="116"/>
      <c r="F141" s="116"/>
      <c r="G141" s="116"/>
      <c r="H141" s="116"/>
    </row>
    <row r="142" spans="1:8" s="147" customFormat="1" x14ac:dyDescent="0.3">
      <c r="A142" s="146"/>
      <c r="B142" s="146"/>
      <c r="C142" s="146"/>
      <c r="D142" s="116"/>
      <c r="E142" s="116"/>
      <c r="F142" s="116"/>
      <c r="G142" s="116"/>
      <c r="H142" s="116"/>
    </row>
    <row r="143" spans="1:8" s="147" customFormat="1" x14ac:dyDescent="0.3">
      <c r="A143" s="146"/>
      <c r="B143" s="146"/>
      <c r="C143" s="146"/>
      <c r="D143" s="116"/>
      <c r="E143" s="116"/>
      <c r="F143" s="116"/>
      <c r="G143" s="116"/>
      <c r="H143" s="116"/>
    </row>
    <row r="144" spans="1:8" s="147" customFormat="1" ht="12.75" customHeight="1" x14ac:dyDescent="0.3">
      <c r="A144" s="146"/>
      <c r="B144" s="146"/>
      <c r="C144" s="146"/>
      <c r="D144" s="116"/>
      <c r="E144" s="116"/>
      <c r="F144" s="116"/>
      <c r="G144" s="116"/>
      <c r="H144" s="116"/>
    </row>
    <row r="145" spans="1:8" s="147" customFormat="1" ht="12.75" customHeight="1" x14ac:dyDescent="0.3">
      <c r="A145" s="146"/>
      <c r="B145" s="146"/>
      <c r="C145" s="146"/>
      <c r="D145" s="116"/>
      <c r="E145" s="116"/>
      <c r="F145" s="116"/>
      <c r="G145" s="116"/>
      <c r="H145" s="116"/>
    </row>
    <row r="146" spans="1:8" s="147" customFormat="1" ht="18" customHeight="1" x14ac:dyDescent="0.3">
      <c r="A146" s="146"/>
      <c r="B146" s="146"/>
      <c r="C146" s="146"/>
      <c r="D146" s="116"/>
      <c r="E146" s="116"/>
      <c r="F146" s="116"/>
      <c r="G146" s="116"/>
      <c r="H146" s="116"/>
    </row>
    <row r="147" spans="1:8" s="147" customFormat="1" ht="12.75" customHeight="1" x14ac:dyDescent="0.3">
      <c r="A147" s="146"/>
      <c r="B147" s="146"/>
      <c r="C147" s="146"/>
      <c r="D147" s="116"/>
      <c r="E147" s="116"/>
      <c r="F147" s="116"/>
      <c r="G147" s="116"/>
      <c r="H147" s="116"/>
    </row>
    <row r="148" spans="1:8" s="147" customFormat="1" x14ac:dyDescent="0.3">
      <c r="A148" s="146"/>
      <c r="B148" s="146"/>
      <c r="C148" s="146"/>
      <c r="D148" s="116"/>
      <c r="E148" s="116"/>
      <c r="F148" s="116"/>
      <c r="G148" s="116"/>
      <c r="H148" s="116"/>
    </row>
    <row r="149" spans="1:8" s="147" customFormat="1" ht="12.75" customHeight="1" x14ac:dyDescent="0.3">
      <c r="A149" s="146"/>
      <c r="B149" s="146"/>
      <c r="C149" s="146"/>
      <c r="D149" s="116"/>
      <c r="E149" s="116"/>
      <c r="F149" s="116"/>
      <c r="G149" s="116"/>
      <c r="H149" s="116"/>
    </row>
    <row r="150" spans="1:8" s="147" customFormat="1" ht="12.75" customHeight="1" x14ac:dyDescent="0.3">
      <c r="A150" s="146"/>
      <c r="B150" s="146"/>
      <c r="C150" s="146"/>
      <c r="D150" s="116"/>
      <c r="E150" s="116"/>
      <c r="F150" s="116"/>
      <c r="G150" s="116"/>
      <c r="H150" s="116"/>
    </row>
    <row r="151" spans="1:8" s="147" customFormat="1" ht="12.75" customHeight="1" x14ac:dyDescent="0.3">
      <c r="A151" s="146"/>
      <c r="B151" s="146"/>
      <c r="C151" s="146"/>
      <c r="D151" s="116"/>
      <c r="E151" s="116"/>
      <c r="F151" s="116"/>
      <c r="G151" s="116"/>
      <c r="H151" s="116"/>
    </row>
    <row r="152" spans="1:8" s="147" customFormat="1" ht="12.75" customHeight="1" x14ac:dyDescent="0.3">
      <c r="A152" s="146"/>
      <c r="B152" s="146"/>
      <c r="C152" s="146"/>
      <c r="D152" s="116"/>
      <c r="E152" s="116"/>
      <c r="F152" s="116"/>
      <c r="G152" s="116"/>
      <c r="H152" s="116"/>
    </row>
    <row r="153" spans="1:8" s="147" customFormat="1" x14ac:dyDescent="0.3">
      <c r="A153" s="146"/>
      <c r="B153" s="146"/>
      <c r="C153" s="146"/>
      <c r="D153" s="116"/>
      <c r="E153" s="116"/>
      <c r="F153" s="116"/>
      <c r="G153" s="116"/>
      <c r="H153" s="116"/>
    </row>
    <row r="154" spans="1:8" s="147" customFormat="1" x14ac:dyDescent="0.3">
      <c r="A154" s="146"/>
      <c r="B154" s="146"/>
      <c r="C154" s="146"/>
      <c r="D154" s="116"/>
      <c r="E154" s="116"/>
      <c r="F154" s="116"/>
      <c r="G154" s="116"/>
      <c r="H154" s="116"/>
    </row>
    <row r="155" spans="1:8" s="147" customFormat="1" ht="12.75" customHeight="1" x14ac:dyDescent="0.3">
      <c r="A155" s="146"/>
      <c r="B155" s="146"/>
      <c r="C155" s="146"/>
      <c r="D155" s="116"/>
      <c r="E155" s="116"/>
      <c r="F155" s="116"/>
      <c r="G155" s="116"/>
      <c r="H155" s="116"/>
    </row>
    <row r="156" spans="1:8" s="147" customFormat="1" ht="12.75" customHeight="1" x14ac:dyDescent="0.3">
      <c r="A156" s="146"/>
      <c r="B156" s="146"/>
      <c r="C156" s="146"/>
      <c r="D156" s="116"/>
      <c r="E156" s="116"/>
      <c r="F156" s="116"/>
      <c r="G156" s="116"/>
      <c r="H156" s="116"/>
    </row>
    <row r="157" spans="1:8" s="147" customFormat="1" ht="12.75" customHeight="1" x14ac:dyDescent="0.3">
      <c r="A157" s="146"/>
      <c r="B157" s="146"/>
      <c r="C157" s="146"/>
      <c r="D157" s="116"/>
      <c r="E157" s="116"/>
      <c r="F157" s="116"/>
      <c r="G157" s="116"/>
      <c r="H157" s="116"/>
    </row>
    <row r="158" spans="1:8" s="147" customFormat="1" ht="12.75" customHeight="1" x14ac:dyDescent="0.3">
      <c r="A158" s="146"/>
      <c r="B158" s="146"/>
      <c r="C158" s="146"/>
      <c r="D158" s="116"/>
      <c r="E158" s="116"/>
      <c r="F158" s="116"/>
      <c r="G158" s="116"/>
      <c r="H158" s="116"/>
    </row>
    <row r="159" spans="1:8" s="147" customFormat="1" x14ac:dyDescent="0.3">
      <c r="A159" s="146"/>
      <c r="B159" s="146"/>
      <c r="C159" s="146"/>
      <c r="D159" s="116"/>
      <c r="E159" s="116"/>
      <c r="F159" s="116"/>
      <c r="G159" s="116"/>
      <c r="H159" s="116"/>
    </row>
    <row r="160" spans="1:8" s="147" customFormat="1" x14ac:dyDescent="0.3">
      <c r="A160" s="146"/>
      <c r="B160" s="146"/>
      <c r="C160" s="146"/>
      <c r="D160" s="116"/>
      <c r="E160" s="116"/>
      <c r="F160" s="116"/>
      <c r="G160" s="116"/>
      <c r="H160" s="116"/>
    </row>
    <row r="161" spans="1:8" s="147" customFormat="1" ht="12.75" customHeight="1" x14ac:dyDescent="0.3">
      <c r="A161" s="146"/>
      <c r="B161" s="146"/>
      <c r="C161" s="146"/>
      <c r="D161" s="116"/>
      <c r="E161" s="116"/>
      <c r="F161" s="116"/>
      <c r="G161" s="116"/>
      <c r="H161" s="116"/>
    </row>
    <row r="162" spans="1:8" s="147" customFormat="1" ht="12.75" customHeight="1" x14ac:dyDescent="0.3">
      <c r="A162" s="146"/>
      <c r="B162" s="146"/>
      <c r="C162" s="146"/>
      <c r="D162" s="116"/>
      <c r="E162" s="116"/>
      <c r="F162" s="116"/>
      <c r="G162" s="116"/>
      <c r="H162" s="116"/>
    </row>
    <row r="163" spans="1:8" s="147" customFormat="1" x14ac:dyDescent="0.3">
      <c r="A163" s="146"/>
      <c r="B163" s="146"/>
      <c r="C163" s="146"/>
      <c r="D163" s="116"/>
      <c r="E163" s="116"/>
      <c r="F163" s="116"/>
      <c r="G163" s="116"/>
      <c r="H163" s="116"/>
    </row>
    <row r="164" spans="1:8" s="147" customFormat="1" x14ac:dyDescent="0.3">
      <c r="A164" s="146"/>
      <c r="B164" s="146"/>
      <c r="C164" s="146"/>
      <c r="D164" s="116"/>
      <c r="E164" s="116"/>
      <c r="F164" s="116"/>
      <c r="G164" s="116"/>
      <c r="H164" s="116"/>
    </row>
  </sheetData>
  <sheetProtection selectLockedCells="1" selectUnlockedCells="1"/>
  <mergeCells count="95">
    <mergeCell ref="B12:F12"/>
    <mergeCell ref="A1:F1"/>
    <mergeCell ref="A2:F2"/>
    <mergeCell ref="B3:F3"/>
    <mergeCell ref="B4:F4"/>
    <mergeCell ref="B5:F5"/>
    <mergeCell ref="B6:F6"/>
    <mergeCell ref="B7:F7"/>
    <mergeCell ref="B8:F8"/>
    <mergeCell ref="B9:F9"/>
    <mergeCell ref="B10:F10"/>
    <mergeCell ref="B11:F11"/>
    <mergeCell ref="B24:F24"/>
    <mergeCell ref="B13:F13"/>
    <mergeCell ref="B14:F14"/>
    <mergeCell ref="B15:F15"/>
    <mergeCell ref="B16:F16"/>
    <mergeCell ref="B17:F17"/>
    <mergeCell ref="B18:F18"/>
    <mergeCell ref="B19:F19"/>
    <mergeCell ref="B20:F20"/>
    <mergeCell ref="B21:F21"/>
    <mergeCell ref="B22:F22"/>
    <mergeCell ref="B23:F23"/>
    <mergeCell ref="B38:F38"/>
    <mergeCell ref="B25:F25"/>
    <mergeCell ref="B26:F26"/>
    <mergeCell ref="B27:F27"/>
    <mergeCell ref="B29:F29"/>
    <mergeCell ref="B31:F31"/>
    <mergeCell ref="B32:F32"/>
    <mergeCell ref="B33:F33"/>
    <mergeCell ref="B34:F34"/>
    <mergeCell ref="B35:F35"/>
    <mergeCell ref="B36:F36"/>
    <mergeCell ref="B37:F37"/>
    <mergeCell ref="B50:F50"/>
    <mergeCell ref="B39:F39"/>
    <mergeCell ref="B40:F40"/>
    <mergeCell ref="B41:F41"/>
    <mergeCell ref="B42:F42"/>
    <mergeCell ref="B43:F43"/>
    <mergeCell ref="B44:F44"/>
    <mergeCell ref="B45:F45"/>
    <mergeCell ref="B46:F46"/>
    <mergeCell ref="B47:F47"/>
    <mergeCell ref="B48:F48"/>
    <mergeCell ref="B49:F49"/>
    <mergeCell ref="A61:F61"/>
    <mergeCell ref="B51:F51"/>
    <mergeCell ref="A52:B53"/>
    <mergeCell ref="C52:C53"/>
    <mergeCell ref="D52:D53"/>
    <mergeCell ref="E52:E53"/>
    <mergeCell ref="A54:B54"/>
    <mergeCell ref="A56:B56"/>
    <mergeCell ref="A57:B57"/>
    <mergeCell ref="A58:B58"/>
    <mergeCell ref="A59:B59"/>
    <mergeCell ref="A60:B60"/>
    <mergeCell ref="A73:B73"/>
    <mergeCell ref="A62:B62"/>
    <mergeCell ref="A63:B63"/>
    <mergeCell ref="A64:B64"/>
    <mergeCell ref="A65:B65"/>
    <mergeCell ref="A66:B66"/>
    <mergeCell ref="A67:B67"/>
    <mergeCell ref="A68:B68"/>
    <mergeCell ref="A69:B69"/>
    <mergeCell ref="A70:B70"/>
    <mergeCell ref="A71:F71"/>
    <mergeCell ref="A72:B72"/>
    <mergeCell ref="A85:B85"/>
    <mergeCell ref="A74:B74"/>
    <mergeCell ref="A75:B75"/>
    <mergeCell ref="A76:F76"/>
    <mergeCell ref="A77:B77"/>
    <mergeCell ref="A78:B78"/>
    <mergeCell ref="A79:B79"/>
    <mergeCell ref="A80:F80"/>
    <mergeCell ref="A81:B81"/>
    <mergeCell ref="A82:B82"/>
    <mergeCell ref="A83:B83"/>
    <mergeCell ref="A84:F84"/>
    <mergeCell ref="A86:C86"/>
    <mergeCell ref="E86:F86"/>
    <mergeCell ref="A87:C87"/>
    <mergeCell ref="E87:F87"/>
    <mergeCell ref="A88:C88"/>
    <mergeCell ref="E88:F88"/>
    <mergeCell ref="A89:C89"/>
    <mergeCell ref="E89:F89"/>
    <mergeCell ref="A90:C90"/>
    <mergeCell ref="E90:F90"/>
    <mergeCell ref="A91:F91"/>
  </mergeCells>
  <printOptions horizontalCentered="1"/>
  <pageMargins left="0.23622047244094491" right="0.23622047244094491" top="0.74803149606299213" bottom="0.74803149606299213" header="0.31496062992125984" footer="0.31496062992125984"/>
  <pageSetup paperSize="9" scale="53" fitToHeight="2" orientation="portrait" r:id="rId1"/>
  <headerFooter alignWithMargins="0">
    <oddFooter>&amp;L&amp;8Errors and omissions expected
Subject to change without prior notice&amp;C&amp;8Flight Design F2 600kg Class
Model Year 2019&amp;R&amp;8Release &amp;D
Page &amp;P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DE0C8-492A-4636-A556-67840944DC1C}">
  <dimension ref="A1:F28"/>
  <sheetViews>
    <sheetView topLeftCell="A7" workbookViewId="0">
      <selection activeCell="D10" sqref="D10"/>
    </sheetView>
  </sheetViews>
  <sheetFormatPr defaultColWidth="10.69140625" defaultRowHeight="12.45" x14ac:dyDescent="0.3"/>
  <cols>
    <col min="1" max="1" width="32.23046875" style="148" customWidth="1"/>
    <col min="2" max="4" width="51.07421875" style="148" customWidth="1"/>
    <col min="5" max="5" width="11.84375" style="148" bestFit="1" customWidth="1"/>
    <col min="6" max="16384" width="10.69140625" style="148"/>
  </cols>
  <sheetData>
    <row r="1" spans="1:6" ht="20.149999999999999" x14ac:dyDescent="0.3">
      <c r="A1" s="261" t="s">
        <v>308</v>
      </c>
      <c r="B1" s="261"/>
      <c r="C1" s="261"/>
      <c r="D1" s="261"/>
    </row>
    <row r="2" spans="1:6" s="149" customFormat="1" ht="37.299999999999997" x14ac:dyDescent="0.3">
      <c r="B2" s="3" t="s">
        <v>309</v>
      </c>
      <c r="C2" s="3" t="s">
        <v>310</v>
      </c>
      <c r="D2" s="3" t="s">
        <v>311</v>
      </c>
      <c r="E2" s="156" t="s">
        <v>381</v>
      </c>
      <c r="F2" s="149" t="s">
        <v>375</v>
      </c>
    </row>
    <row r="3" spans="1:6" x14ac:dyDescent="0.3">
      <c r="A3" s="148" t="s">
        <v>312</v>
      </c>
      <c r="B3" s="148" t="s">
        <v>313</v>
      </c>
      <c r="C3" s="148" t="s">
        <v>314</v>
      </c>
      <c r="D3" s="148" t="s">
        <v>314</v>
      </c>
    </row>
    <row r="4" spans="1:6" x14ac:dyDescent="0.3">
      <c r="B4" s="148" t="s">
        <v>315</v>
      </c>
      <c r="C4" s="148" t="s">
        <v>316</v>
      </c>
      <c r="D4" s="148" t="s">
        <v>316</v>
      </c>
    </row>
    <row r="5" spans="1:6" x14ac:dyDescent="0.3">
      <c r="B5" s="148" t="s">
        <v>317</v>
      </c>
      <c r="C5" s="148" t="s">
        <v>318</v>
      </c>
      <c r="D5" s="148" t="s">
        <v>318</v>
      </c>
    </row>
    <row r="6" spans="1:6" x14ac:dyDescent="0.3">
      <c r="B6" s="148" t="s">
        <v>319</v>
      </c>
      <c r="C6" s="148" t="s">
        <v>320</v>
      </c>
      <c r="D6" s="148" t="s">
        <v>320</v>
      </c>
    </row>
    <row r="7" spans="1:6" x14ac:dyDescent="0.3">
      <c r="B7" s="148" t="s">
        <v>321</v>
      </c>
      <c r="C7" s="148" t="s">
        <v>322</v>
      </c>
      <c r="D7" s="148" t="s">
        <v>322</v>
      </c>
      <c r="E7" s="148" t="s">
        <v>331</v>
      </c>
    </row>
    <row r="8" spans="1:6" x14ac:dyDescent="0.3">
      <c r="A8" s="148" t="s">
        <v>16</v>
      </c>
      <c r="B8" s="148" t="s">
        <v>323</v>
      </c>
      <c r="C8" s="148" t="s">
        <v>324</v>
      </c>
      <c r="D8" s="148" t="s">
        <v>324</v>
      </c>
      <c r="E8" s="148" t="s">
        <v>331</v>
      </c>
    </row>
    <row r="9" spans="1:6" x14ac:dyDescent="0.3">
      <c r="A9" s="150" t="s">
        <v>325</v>
      </c>
      <c r="B9" s="150" t="s">
        <v>326</v>
      </c>
      <c r="C9" s="150" t="s">
        <v>327</v>
      </c>
      <c r="D9" s="150" t="s">
        <v>327</v>
      </c>
      <c r="E9" s="154">
        <v>6875</v>
      </c>
    </row>
    <row r="10" spans="1:6" x14ac:dyDescent="0.3">
      <c r="A10" s="150" t="s">
        <v>328</v>
      </c>
      <c r="B10" s="150" t="s">
        <v>329</v>
      </c>
      <c r="C10" s="150" t="s">
        <v>330</v>
      </c>
      <c r="D10" s="150" t="s">
        <v>330</v>
      </c>
      <c r="E10" s="154" t="s">
        <v>331</v>
      </c>
    </row>
    <row r="11" spans="1:6" x14ac:dyDescent="0.3">
      <c r="A11" s="150" t="s">
        <v>332</v>
      </c>
      <c r="B11" s="150" t="s">
        <v>333</v>
      </c>
      <c r="C11" s="150" t="s">
        <v>334</v>
      </c>
      <c r="D11" s="150" t="s">
        <v>334</v>
      </c>
      <c r="E11" s="154">
        <v>445</v>
      </c>
    </row>
    <row r="12" spans="1:6" x14ac:dyDescent="0.3">
      <c r="A12" s="148" t="s">
        <v>28</v>
      </c>
      <c r="C12" s="150"/>
      <c r="D12" s="150"/>
      <c r="E12" s="154"/>
    </row>
    <row r="13" spans="1:6" x14ac:dyDescent="0.3">
      <c r="A13" s="148" t="s">
        <v>335</v>
      </c>
      <c r="B13" s="150" t="s">
        <v>336</v>
      </c>
      <c r="C13" s="150" t="s">
        <v>337</v>
      </c>
      <c r="D13" s="150" t="s">
        <v>337</v>
      </c>
      <c r="E13" s="154">
        <v>5900</v>
      </c>
    </row>
    <row r="14" spans="1:6" x14ac:dyDescent="0.3">
      <c r="A14" s="148" t="s">
        <v>338</v>
      </c>
      <c r="B14" s="150" t="s">
        <v>339</v>
      </c>
      <c r="C14" s="150" t="s">
        <v>340</v>
      </c>
      <c r="D14" s="150" t="s">
        <v>341</v>
      </c>
      <c r="E14" s="154">
        <v>890</v>
      </c>
    </row>
    <row r="15" spans="1:6" x14ac:dyDescent="0.3">
      <c r="A15" s="148" t="s">
        <v>342</v>
      </c>
      <c r="B15" s="150" t="s">
        <v>379</v>
      </c>
      <c r="C15" s="150" t="s">
        <v>343</v>
      </c>
      <c r="D15" s="150" t="s">
        <v>344</v>
      </c>
      <c r="E15" s="154">
        <v>2490</v>
      </c>
    </row>
    <row r="16" spans="1:6" x14ac:dyDescent="0.3">
      <c r="A16" s="148" t="s">
        <v>345</v>
      </c>
      <c r="B16" s="150" t="s">
        <v>346</v>
      </c>
      <c r="C16" s="150" t="s">
        <v>346</v>
      </c>
      <c r="D16" s="150" t="s">
        <v>347</v>
      </c>
      <c r="E16" s="154">
        <v>3680</v>
      </c>
    </row>
    <row r="17" spans="1:6" x14ac:dyDescent="0.3">
      <c r="A17" s="148" t="s">
        <v>348</v>
      </c>
      <c r="B17" s="150"/>
      <c r="C17" s="150" t="s">
        <v>349</v>
      </c>
      <c r="D17" s="150" t="s">
        <v>349</v>
      </c>
      <c r="E17" s="154">
        <v>2420</v>
      </c>
    </row>
    <row r="18" spans="1:6" x14ac:dyDescent="0.3">
      <c r="A18" s="148" t="s">
        <v>350</v>
      </c>
      <c r="B18" s="150"/>
      <c r="C18" s="150"/>
      <c r="D18" s="150" t="s">
        <v>351</v>
      </c>
      <c r="E18" s="154">
        <v>23365</v>
      </c>
      <c r="F18" s="150" t="s">
        <v>380</v>
      </c>
    </row>
    <row r="19" spans="1:6" x14ac:dyDescent="0.3">
      <c r="A19" s="148" t="s">
        <v>352</v>
      </c>
      <c r="B19" s="150" t="s">
        <v>353</v>
      </c>
      <c r="C19" s="150" t="s">
        <v>353</v>
      </c>
      <c r="D19" s="150" t="s">
        <v>354</v>
      </c>
      <c r="E19" s="154">
        <v>490</v>
      </c>
    </row>
    <row r="20" spans="1:6" x14ac:dyDescent="0.3">
      <c r="A20" s="148" t="s">
        <v>355</v>
      </c>
      <c r="B20" s="150"/>
      <c r="C20" s="150" t="s">
        <v>167</v>
      </c>
      <c r="D20" s="150" t="s">
        <v>167</v>
      </c>
      <c r="E20" s="154">
        <v>1136</v>
      </c>
    </row>
    <row r="21" spans="1:6" x14ac:dyDescent="0.3">
      <c r="A21" s="148" t="s">
        <v>356</v>
      </c>
      <c r="B21" s="150"/>
      <c r="C21" s="150" t="s">
        <v>357</v>
      </c>
      <c r="D21" s="150" t="s">
        <v>357</v>
      </c>
      <c r="E21" s="154">
        <v>665</v>
      </c>
      <c r="F21" s="148" t="s">
        <v>376</v>
      </c>
    </row>
    <row r="22" spans="1:6" x14ac:dyDescent="0.3">
      <c r="A22" s="148" t="s">
        <v>356</v>
      </c>
      <c r="B22" s="150"/>
      <c r="C22" s="150" t="s">
        <v>358</v>
      </c>
      <c r="D22" s="150" t="s">
        <v>358</v>
      </c>
    </row>
    <row r="23" spans="1:6" x14ac:dyDescent="0.3">
      <c r="A23" s="150" t="s">
        <v>359</v>
      </c>
      <c r="B23" s="150" t="s">
        <v>360</v>
      </c>
      <c r="C23" s="150" t="s">
        <v>361</v>
      </c>
      <c r="D23" s="150" t="s">
        <v>361</v>
      </c>
    </row>
    <row r="24" spans="1:6" x14ac:dyDescent="0.3">
      <c r="A24" s="150" t="s">
        <v>362</v>
      </c>
      <c r="B24" s="151">
        <v>164800</v>
      </c>
      <c r="C24" s="151">
        <v>198650</v>
      </c>
      <c r="D24" s="151">
        <v>239980</v>
      </c>
    </row>
    <row r="25" spans="1:6" x14ac:dyDescent="0.3">
      <c r="A25" s="150" t="s">
        <v>363</v>
      </c>
      <c r="B25" s="151">
        <v>0</v>
      </c>
      <c r="C25" s="151">
        <f>+C24-B24</f>
        <v>33850</v>
      </c>
      <c r="D25" s="151">
        <f>+D24-B24</f>
        <v>75180</v>
      </c>
    </row>
    <row r="26" spans="1:6" x14ac:dyDescent="0.3">
      <c r="A26" s="150" t="s">
        <v>364</v>
      </c>
      <c r="B26" s="151">
        <v>0</v>
      </c>
      <c r="C26" s="151">
        <f>264+6875+445+5900+2420+1125+1136+665+850+7680</f>
        <v>27360</v>
      </c>
      <c r="D26" s="151">
        <f>264+6875+445+5900+3680+23365+2420+1125+1136+665+890+7680</f>
        <v>54445</v>
      </c>
    </row>
    <row r="27" spans="1:6" ht="24.9" x14ac:dyDescent="0.3">
      <c r="A27" s="150" t="s">
        <v>365</v>
      </c>
      <c r="B27" s="151">
        <v>0</v>
      </c>
      <c r="C27" s="151">
        <f>+C25-C26</f>
        <v>6490</v>
      </c>
      <c r="D27" s="151">
        <f>+D25-D26</f>
        <v>20735</v>
      </c>
    </row>
    <row r="28" spans="1:6" x14ac:dyDescent="0.3">
      <c r="A28" s="150" t="s">
        <v>366</v>
      </c>
      <c r="B28" s="151">
        <v>0</v>
      </c>
      <c r="D28" s="152">
        <f>+D27-C27</f>
        <v>14245</v>
      </c>
    </row>
  </sheetData>
  <mergeCells count="1">
    <mergeCell ref="A1:D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7EE9-D70F-4F81-848A-D4BFB091FBD8}">
  <dimension ref="A1:E13"/>
  <sheetViews>
    <sheetView workbookViewId="0">
      <selection activeCell="A66" sqref="A66:B66"/>
    </sheetView>
  </sheetViews>
  <sheetFormatPr defaultColWidth="11.4609375" defaultRowHeight="12.45" x14ac:dyDescent="0.3"/>
  <cols>
    <col min="1" max="1" width="15" customWidth="1"/>
    <col min="2" max="4" width="11.4609375" style="153"/>
    <col min="5" max="5" width="12.84375" style="153" bestFit="1" customWidth="1"/>
  </cols>
  <sheetData>
    <row r="1" spans="1:5" x14ac:dyDescent="0.3">
      <c r="A1" t="s">
        <v>367</v>
      </c>
      <c r="B1" s="153" t="s">
        <v>368</v>
      </c>
      <c r="C1" s="153" t="s">
        <v>369</v>
      </c>
      <c r="D1" s="153" t="s">
        <v>370</v>
      </c>
      <c r="E1" s="153" t="s">
        <v>371</v>
      </c>
    </row>
    <row r="2" spans="1:5" x14ac:dyDescent="0.3">
      <c r="A2">
        <v>2019</v>
      </c>
      <c r="B2" s="153">
        <v>143300</v>
      </c>
      <c r="C2" s="153">
        <v>169800</v>
      </c>
      <c r="D2" s="153">
        <v>179800</v>
      </c>
    </row>
    <row r="3" spans="1:5" x14ac:dyDescent="0.3">
      <c r="A3">
        <v>2020</v>
      </c>
      <c r="B3" s="153">
        <v>143300</v>
      </c>
      <c r="C3" s="153">
        <v>169800</v>
      </c>
      <c r="D3" s="153">
        <v>179800</v>
      </c>
    </row>
    <row r="4" spans="1:5" x14ac:dyDescent="0.3">
      <c r="A4">
        <v>2021</v>
      </c>
      <c r="B4" s="153">
        <v>164800</v>
      </c>
      <c r="C4" s="153">
        <v>164800</v>
      </c>
      <c r="D4" s="153">
        <v>198650</v>
      </c>
      <c r="E4" s="153">
        <v>239980</v>
      </c>
    </row>
    <row r="5" spans="1:5" x14ac:dyDescent="0.3">
      <c r="A5">
        <v>2022</v>
      </c>
    </row>
    <row r="6" spans="1:5" x14ac:dyDescent="0.3">
      <c r="A6">
        <v>2023</v>
      </c>
    </row>
    <row r="7" spans="1:5" x14ac:dyDescent="0.3">
      <c r="A7">
        <v>2024</v>
      </c>
    </row>
    <row r="8" spans="1:5" x14ac:dyDescent="0.3">
      <c r="A8">
        <v>2025</v>
      </c>
    </row>
    <row r="9" spans="1:5" x14ac:dyDescent="0.3">
      <c r="A9">
        <v>2026</v>
      </c>
    </row>
    <row r="10" spans="1:5" x14ac:dyDescent="0.3">
      <c r="A10">
        <v>2027</v>
      </c>
    </row>
    <row r="11" spans="1:5" x14ac:dyDescent="0.3">
      <c r="A11">
        <v>2028</v>
      </c>
    </row>
    <row r="12" spans="1:5" x14ac:dyDescent="0.3">
      <c r="A12">
        <v>2029</v>
      </c>
    </row>
    <row r="13" spans="1:5" x14ac:dyDescent="0.3">
      <c r="A13">
        <v>2030</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LIFT Air Dokument" ma:contentTypeID="0x010100F10BADD24330864D9BDAB4F698BB98CC00839D3B2DE888C04CB2D4CA9B8F1AD7A6" ma:contentTypeVersion="28" ma:contentTypeDescription="Ein Standard Dokument bei LIFT Air" ma:contentTypeScope="" ma:versionID="a86e3341ad6134615e2a8f91bd5cb686">
  <xsd:schema xmlns:xsd="http://www.w3.org/2001/XMLSchema" xmlns:xs="http://www.w3.org/2001/XMLSchema" xmlns:p="http://schemas.microsoft.com/office/2006/metadata/properties" xmlns:ns2="6c23fe90-7a1c-4de5-a5ca-486ca2b21f0a" targetNamespace="http://schemas.microsoft.com/office/2006/metadata/properties" ma:root="true" ma:fieldsID="f2bd85ce6f47903bea6076312c3d1266" ns2:_="">
    <xsd:import namespace="6c23fe90-7a1c-4de5-a5ca-486ca2b21f0a"/>
    <xsd:element name="properties">
      <xsd:complexType>
        <xsd:sequence>
          <xsd:element name="documentManagement">
            <xsd:complexType>
              <xsd:all>
                <xsd:element ref="ns2:o579bd497d7642a88d2d2ec1edd8694a" minOccurs="0"/>
                <xsd:element ref="ns2:TaxCatchAll" minOccurs="0"/>
                <xsd:element ref="ns2:TaxCatchAllLabel" minOccurs="0"/>
                <xsd:element ref="ns2:c969f64e7a7a4dd6a9cbbf1e9bb53e03" minOccurs="0"/>
                <xsd:element ref="ns2:c1347409cea145d9a420d86c3492f68c"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23fe90-7a1c-4de5-a5ca-486ca2b21f0a" elementFormDefault="qualified">
    <xsd:import namespace="http://schemas.microsoft.com/office/2006/documentManagement/types"/>
    <xsd:import namespace="http://schemas.microsoft.com/office/infopath/2007/PartnerControls"/>
    <xsd:element name="o579bd497d7642a88d2d2ec1edd8694a" ma:index="8" nillable="true" ma:taxonomy="true" ma:internalName="o579bd497d7642a88d2d2ec1edd8694a" ma:taxonomyFieldName="LIFT_x0020_Abteilung" ma:displayName="Team oder Abteilung" ma:default="" ma:fieldId="{8579bd49-7d76-42a8-8d2d-2ec1edd8694a}" ma:taxonomyMulti="true" ma:sspId="d8775279-06f3-4752-8769-ab4535f4f2b8" ma:termSetId="8ed8c9ea-7052-4c1d-a4d7-b9c10bffea6f"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58046ea-67ab-43fb-a676-a08d49a46018}" ma:internalName="TaxCatchAll" ma:showField="CatchAllData" ma:web="51a66199-cdf0-4089-acca-8e077053f0e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658046ea-67ab-43fb-a676-a08d49a46018}" ma:internalName="TaxCatchAllLabel" ma:readOnly="true" ma:showField="CatchAllDataLabel" ma:web="51a66199-cdf0-4089-acca-8e077053f0ed">
      <xsd:complexType>
        <xsd:complexContent>
          <xsd:extension base="dms:MultiChoiceLookup">
            <xsd:sequence>
              <xsd:element name="Value" type="dms:Lookup" maxOccurs="unbounded" minOccurs="0" nillable="true"/>
            </xsd:sequence>
          </xsd:extension>
        </xsd:complexContent>
      </xsd:complexType>
    </xsd:element>
    <xsd:element name="c969f64e7a7a4dd6a9cbbf1e9bb53e03" ma:index="12" nillable="true" ma:taxonomy="true" ma:internalName="c969f64e7a7a4dd6a9cbbf1e9bb53e03" ma:taxonomyFieldName="LIFT_x0020_Company" ma:displayName="LIFT Company" ma:default="" ma:fieldId="{c969f64e-7a7a-4dd6-a9cb-bf1e9bb53e03}" ma:taxonomyMulti="true" ma:sspId="d8775279-06f3-4752-8769-ab4535f4f2b8" ma:termSetId="edf28125-af9d-472c-bfb4-aaafd653f060" ma:anchorId="00000000-0000-0000-0000-000000000000" ma:open="false" ma:isKeyword="false">
      <xsd:complexType>
        <xsd:sequence>
          <xsd:element ref="pc:Terms" minOccurs="0" maxOccurs="1"/>
        </xsd:sequence>
      </xsd:complexType>
    </xsd:element>
    <xsd:element name="c1347409cea145d9a420d86c3492f68c" ma:index="14" nillable="true" ma:taxonomy="true" ma:internalName="c1347409cea145d9a420d86c3492f68c" ma:taxonomyFieldName="LIFT_x0020_Standort" ma:displayName="Standort" ma:default="" ma:fieldId="{c1347409-cea1-45d9-a420-d86c3492f68c}" ma:taxonomyMulti="true" ma:sspId="d8775279-06f3-4752-8769-ab4535f4f2b8" ma:termSetId="b49f64b3-4722-4336-9a5c-56c326b344d4"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d8775279-06f3-4752-8769-ab4535f4f2b8"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d8775279-06f3-4752-8769-ab4535f4f2b8" ContentTypeId="0x010100F10BADD24330864D9BDAB4F698BB98CC"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579bd497d7642a88d2d2ec1edd8694a xmlns="6c23fe90-7a1c-4de5-a5ca-486ca2b21f0a">
      <Terms xmlns="http://schemas.microsoft.com/office/infopath/2007/PartnerControls"/>
    </o579bd497d7642a88d2d2ec1edd8694a>
    <c1347409cea145d9a420d86c3492f68c xmlns="6c23fe90-7a1c-4de5-a5ca-486ca2b21f0a">
      <Terms xmlns="http://schemas.microsoft.com/office/infopath/2007/PartnerControls"/>
    </c1347409cea145d9a420d86c3492f68c>
    <TaxCatchAll xmlns="6c23fe90-7a1c-4de5-a5ca-486ca2b21f0a">
      <Value>15</Value>
    </TaxCatchAll>
    <c969f64e7a7a4dd6a9cbbf1e9bb53e03 xmlns="6c23fe90-7a1c-4de5-a5ca-486ca2b21f0a">
      <Terms xmlns="http://schemas.microsoft.com/office/infopath/2007/PartnerControls">
        <TermInfo xmlns="http://schemas.microsoft.com/office/infopath/2007/PartnerControls">
          <TermName xmlns="http://schemas.microsoft.com/office/infopath/2007/PartnerControls">Flight Design GER</TermName>
          <TermId xmlns="http://schemas.microsoft.com/office/infopath/2007/PartnerControls">fdf8da14-a151-41bf-976e-845da58c2838</TermId>
        </TermInfo>
      </Terms>
    </c969f64e7a7a4dd6a9cbbf1e9bb53e03>
    <TaxKeywordTaxHTField xmlns="6c23fe90-7a1c-4de5-a5ca-486ca2b21f0a">
      <Terms xmlns="http://schemas.microsoft.com/office/infopath/2007/PartnerControls"/>
    </TaxKeywordTaxHTField>
  </documentManagement>
</p:properties>
</file>

<file path=customXml/itemProps1.xml><?xml version="1.0" encoding="utf-8"?>
<ds:datastoreItem xmlns:ds="http://schemas.openxmlformats.org/officeDocument/2006/customXml" ds:itemID="{AD5ECE02-A909-40CB-871E-7A6D54A28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23fe90-7a1c-4de5-a5ca-486ca2b21f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D4846A-0696-40AD-9B3A-AAAAA8E87107}">
  <ds:schemaRefs>
    <ds:schemaRef ds:uri="Microsoft.SharePoint.Taxonomy.ContentTypeSync"/>
  </ds:schemaRefs>
</ds:datastoreItem>
</file>

<file path=customXml/itemProps3.xml><?xml version="1.0" encoding="utf-8"?>
<ds:datastoreItem xmlns:ds="http://schemas.openxmlformats.org/officeDocument/2006/customXml" ds:itemID="{C31B66EB-8520-4BF9-8FDA-594CA3DFEB03}">
  <ds:schemaRefs>
    <ds:schemaRef ds:uri="http://schemas.microsoft.com/sharepoint/v3/contenttype/forms"/>
  </ds:schemaRefs>
</ds:datastoreItem>
</file>

<file path=customXml/itemProps4.xml><?xml version="1.0" encoding="utf-8"?>
<ds:datastoreItem xmlns:ds="http://schemas.openxmlformats.org/officeDocument/2006/customXml" ds:itemID="{3AE9AC7C-306E-4A0C-A0F1-BB8F05299250}">
  <ds:schemaRefs>
    <ds:schemaRef ds:uri="http://purl.org/dc/elements/1.1/"/>
    <ds:schemaRef ds:uri="http://schemas.microsoft.com/office/2006/documentManagement/types"/>
    <ds:schemaRef ds:uri="http://purl.org/dc/dcmitype/"/>
    <ds:schemaRef ds:uri="http://schemas.microsoft.com/office/2006/metadata/properties"/>
    <ds:schemaRef ds:uri="http://schemas.microsoft.com/office/infopath/2007/PartnerControls"/>
    <ds:schemaRef ds:uri="6c23fe90-7a1c-4de5-a5ca-486ca2b21f0a"/>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Description F2 </vt:lpstr>
      <vt:lpstr>Prices and Availability F2</vt:lpstr>
      <vt:lpstr>Rev.</vt:lpstr>
      <vt:lpstr>F2 UL</vt:lpstr>
      <vt:lpstr>F2 CS23 VFR</vt:lpstr>
      <vt:lpstr>F2 CS23 IFR)</vt:lpstr>
      <vt:lpstr>Spec comp</vt:lpstr>
      <vt:lpstr>historic</vt:lpstr>
      <vt:lpstr>'Description F2 '!Заголовки_для_печати</vt:lpstr>
      <vt:lpstr>'Prices and Availability F2'!Заголовки_для_печати</vt:lpstr>
      <vt:lpstr>'Description F2 '!Область_печати</vt:lpstr>
      <vt:lpstr>'F2 CS23 IFR)'!Область_печати</vt:lpstr>
      <vt:lpstr>'F2 CS23 VFR'!Область_печати</vt:lpstr>
      <vt:lpstr>'F2 UL'!Область_печати</vt:lpstr>
      <vt:lpstr>'Prices and Availability F2'!Область_печати</vt:lpstr>
    </vt:vector>
  </TitlesOfParts>
  <Manager/>
  <Company>Flight Design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Matthias</dc:creator>
  <cp:keywords/>
  <dc:description/>
  <cp:lastModifiedBy>Oksana Glushik</cp:lastModifiedBy>
  <cp:revision/>
  <cp:lastPrinted>2022-04-07T16:34:18Z</cp:lastPrinted>
  <dcterms:created xsi:type="dcterms:W3CDTF">2007-08-14T08:24:29Z</dcterms:created>
  <dcterms:modified xsi:type="dcterms:W3CDTF">2023-11-29T09:22:02Z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0x010100F10BADD24330864D9BDAB4F698BB98CC00839D3B2DE888C04CB2D4CA9B8F1AD7A6</vt:lpwstr>
  </property>
  <property fmtid="{D5CDD505-2E9C-101B-9397-08002B2CF9AE}" pid="4" name="LIFT Company">
    <vt:lpwstr>15;#Flight Design GER|fdf8da14-a151-41bf-976e-845da58c2838</vt:lpwstr>
  </property>
  <property fmtid="{D5CDD505-2E9C-101B-9397-08002B2CF9AE}" pid="5" name="LIFT Abteilung">
    <vt:lpwstr/>
  </property>
  <property fmtid="{D5CDD505-2E9C-101B-9397-08002B2CF9AE}" pid="6" name="LIFT Standort">
    <vt:lpwstr/>
  </property>
  <property fmtid="{D5CDD505-2E9C-101B-9397-08002B2CF9AE}" pid="7" name="SharedWithUsers">
    <vt:lpwstr>105;#Nataliya Yankovska</vt:lpwstr>
  </property>
  <property fmtid="{D5CDD505-2E9C-101B-9397-08002B2CF9AE}" pid="8" name="Order">
    <vt:r8>487000</vt:r8>
  </property>
  <property fmtid="{D5CDD505-2E9C-101B-9397-08002B2CF9AE}" pid="9" name="URL">
    <vt:lpwstr/>
  </property>
  <property fmtid="{D5CDD505-2E9C-101B-9397-08002B2CF9AE}" pid="10" name="xd_Signature">
    <vt:bool>false</vt:bool>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ies>
</file>